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45b8ac1a7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adff26c728c4e8f"/>
    <x:sheet xmlns:r="http://schemas.openxmlformats.org/officeDocument/2006/relationships" name="Inputs" sheetId="2" r:id="R9540d4242ffa4be8"/>
    <x:sheet xmlns:r="http://schemas.openxmlformats.org/officeDocument/2006/relationships" name="Scenarios" sheetId="3" r:id="R2b0e9cc6be1648a4"/>
    <x:sheet xmlns:r="http://schemas.openxmlformats.org/officeDocument/2006/relationships" name="Funnel" sheetId="4" r:id="R19c215df5f5740df"/>
    <x:sheet xmlns:r="http://schemas.openxmlformats.org/officeDocument/2006/relationships" name="Cost stack" sheetId="5" r:id="R4c11151a5f904d4a"/>
    <x:sheet xmlns:r="http://schemas.openxmlformats.org/officeDocument/2006/relationships" name="Decision" sheetId="6" r:id="Rf3038c8c538f4d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.00%"/>
    <x:numFmt numFmtId="202" formatCode="0"/>
    <x:numFmt numFmtId="203" formatCode="0.00"/>
  </x:numFmts>
  <x:fonts count="8">
    <x:font>
      <x:sz val="11"/>
      <x:name val="Carlito"/>
    </x:font>
    <x:font>
      <x:sz val="10"/>
      <x:color rgb="FF172126"/>
      <x:name val="Arial"/>
    </x:font>
    <x:font>
      <x:b/>
      <x:sz val="16"/>
      <x:color rgb="FF172126"/>
      <x:name val="Arial"/>
    </x:font>
    <x:font>
      <x:b/>
      <x:sz val="10"/>
      <x:color rgb="FF56636A"/>
      <x:name val="Arial"/>
    </x:font>
    <x:font>
      <x:sz val="9"/>
      <x:color rgb="FF56636A"/>
      <x:name val="Arial"/>
    </x:font>
    <x:font>
      <x:b/>
      <x:sz val="12"/>
      <x:color rgb="FF172126"/>
      <x:name val="Arial"/>
    </x:font>
    <x:font>
      <x:b/>
      <x:sz val="10"/>
      <x:color rgb="FFFFFFFF"/>
      <x:name val="Arial"/>
    </x:font>
    <x:font>
      <x:i/>
      <x:sz val="10"/>
      <x:color rgb="FF56636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8F4F1"/>
      </x:patternFill>
    </x:fill>
    <x:fill>
      <x:patternFill patternType="solid">
        <x:fgColor rgb="FF172126"/>
      </x:patternFill>
    </x:fill>
  </x:fills>
  <x:borders count="26">
    <x:border/>
    <x:border>
      <x:bottom style="medium">
        <x:color rgb="FFA6FFCB"/>
      </x:bottom>
    </x:border>
    <x:border>
      <x:left style="thin">
        <x:color rgb="FFD1C79A"/>
      </x:left>
      <x:right style="thin">
        <x:color rgb="FFD1C79A"/>
      </x:right>
      <x:top style="thin">
        <x:color rgb="FFD1C79A"/>
      </x:top>
      <x:bottom style="thin">
        <x:color rgb="FFD1C79A"/>
      </x:bottom>
    </x:border>
    <x:border>
      <x:left style="thin">
        <x:color rgb="FFB9D7CF"/>
      </x:left>
      <x:right style="thin">
        <x:color rgb="FFB9D7CF"/>
      </x:right>
      <x:top style="thin">
        <x:color rgb="FFB9D7CF"/>
      </x:top>
      <x:bottom style="thin">
        <x:color rgb="FFB9D7CF"/>
      </x:bottom>
    </x:border>
    <x:border>
      <x:left style="thin">
        <x:color rgb="FFD1C79A"/>
      </x:left>
      <x:right style="thin">
        <x:color rgb="FFD1C79A"/>
      </x:right>
      <x:top style="thin">
        <x:color rgb="FFD1C79A"/>
      </x:top>
    </x:border>
    <x:border>
      <x:left style="thin">
        <x:color rgb="FFD1C79A"/>
      </x:left>
      <x:right style="thin">
        <x:color rgb="FFD1C79A"/>
      </x:right>
    </x:border>
    <x:border>
      <x:left style="thin">
        <x:color rgb="FFD1C79A"/>
      </x:left>
      <x:right style="thin">
        <x:color rgb="FFD1C79A"/>
      </x:right>
      <x:bottom style="thin">
        <x:color rgb="FFD1C79A"/>
      </x:bottom>
    </x:border>
    <x:border>
      <x:left style="thin">
        <x:color rgb="FFD1C79A"/>
      </x:left>
      <x:top style="thin">
        <x:color rgb="FFD1C79A"/>
      </x:top>
    </x:border>
    <x:border>
      <x:top style="thin">
        <x:color rgb="FFD1C79A"/>
      </x:top>
    </x:border>
    <x:border>
      <x:right style="thin">
        <x:color rgb="FFD1C79A"/>
      </x:right>
      <x:top style="thin">
        <x:color rgb="FFD1C79A"/>
      </x:top>
    </x:border>
    <x:border>
      <x:left style="thin">
        <x:color rgb="FFD1C79A"/>
      </x:left>
    </x:border>
    <x:border>
      <x:right style="thin">
        <x:color rgb="FFD1C79A"/>
      </x:right>
    </x:border>
    <x:border>
      <x:left style="thin">
        <x:color rgb="FFD1C79A"/>
      </x:left>
      <x:bottom style="thin">
        <x:color rgb="FFD1C79A"/>
      </x:bottom>
    </x:border>
    <x:border>
      <x:bottom style="thin">
        <x:color rgb="FFD1C79A"/>
      </x:bottom>
    </x:border>
    <x:border>
      <x:right style="thin">
        <x:color rgb="FFD1C79A"/>
      </x:right>
      <x:bottom style="thin">
        <x:color rgb="FFD1C79A"/>
      </x:bottom>
    </x:border>
    <x:border>
      <x:left style="thin">
        <x:color rgb="FFB9D7CF"/>
      </x:left>
      <x:right style="thin">
        <x:color rgb="FFB9D7CF"/>
      </x:right>
      <x:top style="thin">
        <x:color rgb="FFB9D7CF"/>
      </x:top>
    </x:border>
    <x:border>
      <x:left style="thin">
        <x:color rgb="FFB9D7CF"/>
      </x:left>
      <x:right style="thin">
        <x:color rgb="FFB9D7CF"/>
      </x:right>
    </x:border>
    <x:border>
      <x:left style="thin">
        <x:color rgb="FFB9D7CF"/>
      </x:left>
      <x:right style="thin">
        <x:color rgb="FFB9D7CF"/>
      </x:right>
      <x:bottom style="thin">
        <x:color rgb="FFB9D7CF"/>
      </x:bottom>
    </x:border>
    <x:border>
      <x:left style="thin">
        <x:color rgb="FFB9D7CF"/>
      </x:left>
      <x:top style="thin">
        <x:color rgb="FFB9D7CF"/>
      </x:top>
    </x:border>
    <x:border>
      <x:top style="thin">
        <x:color rgb="FFB9D7CF"/>
      </x:top>
    </x:border>
    <x:border>
      <x:right style="thin">
        <x:color rgb="FFB9D7CF"/>
      </x:right>
      <x:top style="thin">
        <x:color rgb="FFB9D7CF"/>
      </x:top>
    </x:border>
    <x:border>
      <x:left style="thin">
        <x:color rgb="FFB9D7CF"/>
      </x:left>
    </x:border>
    <x:border>
      <x:right style="thin">
        <x:color rgb="FFB9D7CF"/>
      </x:right>
    </x:border>
    <x:border>
      <x:left style="thin">
        <x:color rgb="FFB9D7CF"/>
      </x:left>
      <x:bottom style="thin">
        <x:color rgb="FFB9D7CF"/>
      </x:bottom>
    </x:border>
    <x:border>
      <x:bottom style="thin">
        <x:color rgb="FFB9D7CF"/>
      </x:bottom>
    </x:border>
    <x:border>
      <x:right style="thin">
        <x:color rgb="FFB9D7CF"/>
      </x:right>
      <x:bottom style="thin">
        <x:color rgb="FFB9D7CF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12" xfId="0" applyNumberFormat="1" applyFont="1" applyFill="1" applyBorder="1" applyAlignment="1">
      <x:alignment vertical="center"/>
    </x:xf>
    <x:xf numFmtId="0" fontId="1" fillId="2" borderId="13" xfId="0" applyNumberFormat="1" applyFont="1" applyFill="1" applyBorder="1" applyAlignment="1">
      <x:alignment vertical="center"/>
    </x:xf>
    <x:xf numFmtId="0" fontId="1" fillId="2" borderId="14" xfId="0" applyNumberFormat="1" applyFont="1" applyFill="1" applyBorder="1" applyAlignment="1">
      <x:alignment vertical="center"/>
    </x:xf>
    <x:xf numFmtId="200" fontId="1" fillId="2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3" borderId="15" xfId="0" applyNumberFormat="1" applyFont="1" applyFill="1" applyBorder="1" applyAlignment="1">
      <x:alignment vertical="center"/>
    </x:xf>
    <x:xf numFmtId="0" fontId="1" fillId="3" borderId="16" xfId="0" applyNumberFormat="1" applyFont="1" applyFill="1" applyBorder="1" applyAlignment="1">
      <x:alignment vertical="center"/>
    </x:xf>
    <x:xf numFmtId="0" fontId="1" fillId="3" borderId="17" xfId="0" applyNumberFormat="1" applyFont="1" applyFill="1" applyBorder="1" applyAlignment="1">
      <x:alignment vertical="center"/>
    </x:xf>
    <x:xf numFmtId="200" fontId="1" fillId="2" borderId="7" xfId="0" applyNumberFormat="1" applyFont="1" applyFill="1" applyBorder="1" applyAlignment="1">
      <x:alignment vertical="center"/>
    </x:xf>
    <x:xf numFmtId="200" fontId="1" fillId="2" borderId="8" xfId="0" applyNumberFormat="1" applyFont="1" applyFill="1" applyBorder="1" applyAlignment="1">
      <x:alignment vertical="center"/>
    </x:xf>
    <x:xf numFmtId="200" fontId="1" fillId="2" borderId="1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1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2" borderId="12" xfId="0" applyNumberFormat="1" applyFont="1" applyFill="1" applyBorder="1" applyAlignment="1">
      <x:alignment vertical="center"/>
    </x:xf>
    <x:xf numFmtId="201" fontId="1" fillId="2" borderId="13" xfId="0" applyNumberFormat="1" applyFont="1" applyFill="1" applyBorder="1" applyAlignment="1">
      <x:alignment vertical="center"/>
    </x:xf>
    <x:xf numFmtId="200" fontId="1" fillId="3" borderId="15" xfId="0" applyNumberFormat="1" applyFont="1" applyFill="1" applyBorder="1" applyAlignment="1">
      <x:alignment vertical="center"/>
    </x:xf>
    <x:xf numFmtId="200" fontId="1" fillId="3" borderId="16" xfId="0" applyNumberFormat="1" applyFont="1" applyFill="1" applyBorder="1" applyAlignment="1">
      <x:alignment vertical="center"/>
    </x:xf>
    <x:xf numFmtId="201" fontId="1" fillId="3" borderId="16" xfId="0" applyNumberFormat="1" applyFont="1" applyFill="1" applyBorder="1" applyAlignment="1">
      <x:alignment vertical="center"/>
    </x:xf>
    <x:xf numFmtId="201" fontId="1" fillId="3" borderId="17" xfId="0" applyNumberFormat="1" applyFont="1" applyFill="1" applyBorder="1" applyAlignment="1">
      <x:alignment vertical="center"/>
    </x:xf>
    <x:xf numFmtId="200" fontId="1" fillId="2" borderId="12" xfId="0" applyNumberFormat="1" applyFont="1" applyFill="1" applyBorder="1" applyAlignment="1">
      <x:alignment vertical="center"/>
    </x:xf>
    <x:xf numFmtId="200" fontId="1" fillId="2" borderId="1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18" xfId="0" applyNumberFormat="1" applyFont="1" applyFill="1" applyBorder="1" applyAlignment="1">
      <x:alignment vertical="center"/>
    </x:xf>
    <x:xf numFmtId="0" fontId="1" fillId="3" borderId="19" xfId="0" applyNumberFormat="1" applyFont="1" applyFill="1" applyBorder="1" applyAlignment="1">
      <x:alignment vertical="center"/>
    </x:xf>
    <x:xf numFmtId="0" fontId="1" fillId="3" borderId="20" xfId="0" applyNumberFormat="1" applyFont="1" applyFill="1" applyBorder="1" applyAlignment="1">
      <x:alignment vertical="center"/>
    </x:xf>
    <x:xf numFmtId="0" fontId="1" fillId="3" borderId="21" xfId="0" applyNumberFormat="1" applyFont="1" applyFill="1" applyBorder="1" applyAlignment="1">
      <x:alignment vertical="center"/>
    </x:xf>
    <x:xf numFmtId="0" fontId="1" fillId="3" borderId="22" xfId="0" applyNumberFormat="1" applyFont="1" applyFill="1" applyBorder="1" applyAlignment="1">
      <x:alignment vertical="center"/>
    </x:xf>
    <x:xf numFmtId="0" fontId="1" fillId="3" borderId="23" xfId="0" applyNumberFormat="1" applyFont="1" applyFill="1" applyBorder="1" applyAlignment="1">
      <x:alignment vertical="center"/>
    </x:xf>
    <x:xf numFmtId="0" fontId="1" fillId="3" borderId="24" xfId="0" applyNumberFormat="1" applyFont="1" applyFill="1" applyBorder="1" applyAlignment="1">
      <x:alignment vertical="center"/>
    </x:xf>
    <x:xf numFmtId="0" fontId="1" fillId="3" borderId="25" xfId="0" applyNumberFormat="1" applyFont="1" applyFill="1" applyBorder="1" applyAlignment="1">
      <x:alignment vertical="center"/>
    </x:xf>
    <x:xf numFmtId="200" fontId="1" fillId="3" borderId="21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22" xfId="0" applyNumberFormat="1" applyFont="1" applyFill="1" applyBorder="1" applyAlignment="1">
      <x:alignment vertical="center"/>
    </x:xf>
    <x:xf numFmtId="202" fontId="1" fillId="3" borderId="21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22" xfId="0" applyNumberFormat="1" applyFont="1" applyFill="1" applyBorder="1" applyAlignment="1">
      <x:alignment vertical="center"/>
    </x:xf>
    <x:xf numFmtId="0" fontId="1" fillId="3" borderId="23" xfId="0" applyNumberFormat="1" applyFont="1" applyFill="1" applyBorder="1" applyAlignment="1">
      <x:alignment vertical="center" wrapText="1"/>
    </x:xf>
    <x:xf numFmtId="0" fontId="1" fillId="3" borderId="24" xfId="0" applyNumberFormat="1" applyFont="1" applyFill="1" applyBorder="1" applyAlignment="1">
      <x:alignment vertical="center" wrapText="1"/>
    </x:xf>
    <x:xf numFmtId="0" fontId="1" fillId="3" borderId="25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3" borderId="0" xfId="0" applyNumberFormat="1" applyFont="1" applyFill="1" applyBorder="1"/>
    <x:xf numFmtId="0" fontId="0" fillId="3" borderId="20" xfId="0" applyNumberFormat="1" applyFont="1" applyFill="1" applyBorder="1"/>
    <x:xf numFmtId="0" fontId="0" fillId="3" borderId="22" xfId="0" applyNumberFormat="1" applyFont="1" applyFill="1" applyBorder="1"/>
    <x:xf numFmtId="0" fontId="0" fillId="3" borderId="25" xfId="0" applyNumberFormat="1" applyFont="1" applyFill="1" applyBorder="1"/>
    <x:xf numFmtId="203" fontId="1" fillId="3" borderId="19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3" borderId="2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3" borderId="18" xfId="0" applyNumberFormat="1" applyFont="1" applyFill="1" applyBorder="1" applyAlignment="1">
      <x:alignment vertical="center"/>
    </x:xf>
    <x:xf numFmtId="200" fontId="1" fillId="3" borderId="19" xfId="0" applyNumberFormat="1" applyFont="1" applyFill="1" applyBorder="1" applyAlignment="1">
      <x:alignment vertical="center"/>
    </x:xf>
    <x:xf numFmtId="201" fontId="1" fillId="3" borderId="23" xfId="0" applyNumberFormat="1" applyFont="1" applyFill="1" applyBorder="1" applyAlignment="1">
      <x:alignment vertical="center"/>
    </x:xf>
    <x:xf numFmtId="201" fontId="1" fillId="3" borderId="24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0" fillId="3" borderId="2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cc8ce84914e69" /><Relationship Type="http://schemas.openxmlformats.org/officeDocument/2006/relationships/theme" Target="/xl/theme/theme1.xml" Id="R371a230085514ae7" /><Relationship Type="http://schemas.openxmlformats.org/officeDocument/2006/relationships/sharedStrings" Target="/xl/sharedStrings.xml" Id="Re768a2553c224c89" /><Relationship Type="http://schemas.openxmlformats.org/officeDocument/2006/relationships/worksheet" Target="/xl/worksheets/sheet1.xml" Id="R5adff26c728c4e8f" /><Relationship Type="http://schemas.openxmlformats.org/officeDocument/2006/relationships/worksheet" Target="/xl/worksheets/sheet2.xml" Id="R9540d4242ffa4be8" /><Relationship Type="http://schemas.openxmlformats.org/officeDocument/2006/relationships/worksheet" Target="/xl/worksheets/sheet3.xml" Id="R2b0e9cc6be1648a4" /><Relationship Type="http://schemas.openxmlformats.org/officeDocument/2006/relationships/worksheet" Target="/xl/worksheets/sheet4.xml" Id="R19c215df5f5740df" /><Relationship Type="http://schemas.openxmlformats.org/officeDocument/2006/relationships/worksheet" Target="/xl/worksheets/sheet5.xml" Id="R4c11151a5f904d4a" /><Relationship Type="http://schemas.openxmlformats.org/officeDocument/2006/relationships/worksheet" Target="/xl/worksheets/sheet6.xml" Id="Rf3038c8c538f4d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65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Read me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Blank planning workbook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8" t="str">
        <x:v>What this workbook does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13" t="str">
        <x:v>It works forward from a media budget or backward from the evidence needed. It keeps captured responses separate from CRM records and preserves unknown values instead of turning them into zero.</x:v>
      </x:c>
      <x:c r="B7" s="13"/>
      <x:c r="C7" s="13"/>
      <x:c r="D7" s="13"/>
      <x:c r="E7" s="13"/>
      <x:c r="F7" s="13"/>
      <x:c r="G7" s="13"/>
      <x:c r="H7" s="13"/>
      <x:c r="I7" s="2"/>
      <x:c r="J7" s="2"/>
      <x:c r="K7" s="2"/>
      <x:c r="L7" s="2"/>
    </x:row>
    <x:row r="8">
      <x:c r="A8" s="13"/>
      <x:c r="B8" s="13"/>
      <x:c r="C8" s="13"/>
      <x:c r="D8" s="13"/>
      <x:c r="E8" s="13"/>
      <x:c r="F8" s="13"/>
      <x:c r="G8" s="13"/>
      <x:c r="H8" s="13"/>
      <x:c r="I8" s="2"/>
      <x:c r="J8" s="2"/>
      <x:c r="K8" s="2"/>
      <x:c r="L8" s="2"/>
    </x:row>
    <x:row r="9">
      <x:c r="A9" s="13" t="str">
        <x:v>1. Complete Inputs and choose the decision scenario.</x:v>
      </x:c>
      <x:c r="B9" s="13"/>
      <x:c r="C9" s="13"/>
      <x:c r="D9" s="13"/>
      <x:c r="E9" s="13"/>
      <x:c r="F9" s="13"/>
      <x:c r="G9" s="13"/>
      <x:c r="H9" s="13"/>
      <x:c r="I9" s="2"/>
      <x:c r="J9" s="2"/>
      <x:c r="K9" s="2"/>
      <x:c r="L9" s="2"/>
    </x:row>
    <x:row r="10">
      <x:c r="A10" s="13" t="str">
        <x:v>2. Enter low, base and high assumptions with their source and date window.</x:v>
      </x:c>
      <x:c r="B10" s="13"/>
      <x:c r="C10" s="13"/>
      <x:c r="D10" s="13"/>
      <x:c r="E10" s="13"/>
      <x:c r="F10" s="13"/>
      <x:c r="G10" s="13"/>
      <x:c r="H10" s="13"/>
      <x:c r="I10" s="2"/>
      <x:c r="J10" s="2"/>
      <x:c r="K10" s="2"/>
      <x:c r="L10" s="2"/>
    </x:row>
    <x:row r="11">
      <x:c r="A11" s="13" t="str">
        <x:v>3. Enter every non-media cost. Leave unknown costs blank; type 0 only when zero is intentional.</x:v>
      </x:c>
      <x:c r="B11" s="13"/>
      <x:c r="C11" s="13"/>
      <x:c r="D11" s="13"/>
      <x:c r="E11" s="13"/>
      <x:c r="F11" s="13"/>
      <x:c r="G11" s="13"/>
      <x:c r="H11" s="13"/>
      <x:c r="I11" s="2"/>
      <x:c r="J11" s="2"/>
      <x:c r="K11" s="2"/>
      <x:c r="L11" s="2"/>
    </x:row>
    <x:row r="12">
      <x:c r="A12" s="13" t="str">
        <x:v>4. Set each readiness gate to Ready, Not ready or Unconfirmed.</x:v>
      </x:c>
      <x:c r="B12" s="13"/>
      <x:c r="C12" s="13"/>
      <x:c r="D12" s="13"/>
      <x:c r="E12" s="13"/>
      <x:c r="F12" s="13"/>
      <x:c r="G12" s="13"/>
      <x:c r="H12" s="13"/>
      <x:c r="I12" s="2"/>
      <x:c r="J12" s="2"/>
      <x:c r="K12" s="2"/>
      <x:c r="L12" s="2"/>
    </x:row>
    <x:row r="13">
      <x:c r="A13" s="13" t="str">
        <x:v>5. Read the selected rule, reasons and one-input sensitivity on Decision.</x:v>
      </x:c>
      <x:c r="B13" s="13"/>
      <x:c r="C13" s="13"/>
      <x:c r="D13" s="13"/>
      <x:c r="E13" s="13"/>
      <x:c r="F13" s="13"/>
      <x:c r="G13" s="13"/>
      <x:c r="H13" s="13"/>
      <x:c r="I13" s="2"/>
      <x:c r="J13" s="2"/>
      <x:c r="K13" s="2"/>
      <x:c r="L13" s="2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2"/>
      <x:c r="J14" s="2"/>
      <x:c r="K14" s="2"/>
      <x:c r="L14" s="2"/>
    </x:row>
    <x:row r="15">
      <x:c r="A15" s="13" t="str">
        <x:v>Model statement</x:v>
      </x:c>
      <x:c r="B15" s="13" t="str">
        <x:v>Modeled from entered assumptions. Planning arithmetic only; not a platform forecast or performance promise.</x:v>
      </x:c>
      <x:c r="C15" s="13"/>
      <x:c r="D15" s="13"/>
      <x:c r="E15" s="13"/>
      <x:c r="F15" s="13"/>
      <x:c r="G15" s="13"/>
      <x:c r="H15" s="13"/>
      <x:c r="I15" s="2"/>
      <x:c r="J15" s="2"/>
      <x:c r="K15" s="2"/>
      <x:c r="L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" t="str">
        <x:v>Color key</x:v>
      </x:c>
      <x:c r="B17" s="2" t="str">
        <x:v>Editable inputs</x:v>
      </x:c>
      <x:c r="C17" s="2" t="str">
        <x:v>Formula results</x:v>
      </x:c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/>
      <x:c r="B18" s="10" t="str">
        <x:v>Yellow</x:v>
      </x:c>
      <x:c r="C18" s="12" t="str">
        <x:v>Green</x:v>
      </x:c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Inputs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Blank planning workbook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Planning question</x:v>
      </x:c>
      <x:c r="B6" s="15" t="str">
        <x:v>Input</x:v>
      </x:c>
      <x:c r="C6" s="15" t="str">
        <x:v>Status</x:v>
      </x:c>
      <x:c r="D6" s="15" t="str">
        <x:v>Source</x:v>
      </x:c>
      <x:c r="E6" s="15" t="str">
        <x:v>Date window</x:v>
      </x:c>
      <x:c r="F6" s="15" t="str">
        <x:v>Notes</x:v>
      </x:c>
      <x:c r="G6" s="2"/>
      <x:c r="H6" s="2"/>
      <x:c r="I6" s="2"/>
      <x:c r="J6" s="2"/>
      <x:c r="K6" s="2"/>
      <x:c r="L6" s="2"/>
    </x:row>
    <x:row r="7">
      <x:c r="A7" s="2" t="str">
        <x:v>Decision scenario</x:v>
      </x:c>
      <x:c r="B7" s="16" t="str">
        <x:v>Base</x:v>
      </x:c>
      <x:c r="C7" s="19" t="str">
        <x:v>Unknown</x:v>
      </x:c>
      <x:c r="D7" s="20" t="str"/>
      <x:c r="E7" s="21" t="str"/>
      <x:c r="F7" s="2"/>
      <x:c r="G7" s="2"/>
      <x:c r="H7" s="2"/>
      <x:c r="I7" s="2"/>
      <x:c r="J7" s="2"/>
      <x:c r="K7" s="2"/>
      <x:c r="L7" s="2"/>
    </x:row>
    <x:row r="8">
      <x:c r="A8" s="2" t="str">
        <x:v>Direction</x:v>
      </x:c>
      <x:c r="B8" s="17" t="str"/>
      <x:c r="C8" s="22" t="str">
        <x:v>Unknown</x:v>
      </x:c>
      <x:c r="D8" s="9" t="str"/>
      <x:c r="E8" s="23" t="str"/>
      <x:c r="F8" s="2"/>
      <x:c r="G8" s="2"/>
      <x:c r="H8" s="2"/>
      <x:c r="I8" s="2"/>
      <x:c r="J8" s="2"/>
      <x:c r="K8" s="2"/>
      <x:c r="L8" s="2"/>
    </x:row>
    <x:row r="9">
      <x:c r="A9" s="2" t="str">
        <x:v>Pricing basis</x:v>
      </x:c>
      <x:c r="B9" s="17" t="str"/>
      <x:c r="C9" s="22" t="str">
        <x:v>Unknown</x:v>
      </x:c>
      <x:c r="D9" s="9" t="str"/>
      <x:c r="E9" s="23" t="str"/>
      <x:c r="F9" s="2"/>
      <x:c r="G9" s="2"/>
      <x:c r="H9" s="2"/>
      <x:c r="I9" s="2"/>
      <x:c r="J9" s="2"/>
      <x:c r="K9" s="2"/>
      <x:c r="L9" s="2"/>
    </x:row>
    <x:row r="10">
      <x:c r="A10" s="2" t="str">
        <x:v>Periods</x:v>
      </x:c>
      <x:c r="B10" s="17"/>
      <x:c r="C10" s="22" t="str">
        <x:v>Unknown</x:v>
      </x:c>
      <x:c r="D10" s="9" t="str"/>
      <x:c r="E10" s="23" t="str"/>
      <x:c r="F10" s="2"/>
      <x:c r="G10" s="2"/>
      <x:c r="H10" s="2"/>
      <x:c r="I10" s="2"/>
      <x:c r="J10" s="2"/>
      <x:c r="K10" s="2"/>
      <x:c r="L10" s="2"/>
    </x:row>
    <x:row r="11">
      <x:c r="A11" s="2" t="str">
        <x:v>Media per period ($)</x:v>
      </x:c>
      <x:c r="B11" s="27"/>
      <x:c r="C11" s="22" t="str">
        <x:v>Unknown</x:v>
      </x:c>
      <x:c r="D11" s="9" t="str"/>
      <x:c r="E11" s="23" t="str"/>
      <x:c r="F11" s="2"/>
      <x:c r="G11" s="2"/>
      <x:c r="H11" s="2"/>
      <x:c r="I11" s="2"/>
      <x:c r="J11" s="2"/>
      <x:c r="K11" s="2"/>
      <x:c r="L11" s="2"/>
    </x:row>
    <x:row r="12">
      <x:c r="A12" s="2" t="str">
        <x:v>Available media ceiling ($)</x:v>
      </x:c>
      <x:c r="B12" s="27"/>
      <x:c r="C12" s="22" t="str">
        <x:v>Unknown</x:v>
      </x:c>
      <x:c r="D12" s="9" t="str"/>
      <x:c r="E12" s="23" t="str"/>
      <x:c r="F12" s="2"/>
      <x:c r="G12" s="2"/>
      <x:c r="H12" s="2"/>
      <x:c r="I12" s="2"/>
      <x:c r="J12" s="2"/>
      <x:c r="K12" s="2"/>
      <x:c r="L12" s="2"/>
    </x:row>
    <x:row r="13">
      <x:c r="A13" s="2" t="str">
        <x:v>Decision event</x:v>
      </x:c>
      <x:c r="B13" s="17" t="str"/>
      <x:c r="C13" s="22" t="str">
        <x:v>Unknown</x:v>
      </x:c>
      <x:c r="D13" s="9" t="str"/>
      <x:c r="E13" s="23" t="str"/>
      <x:c r="F13" s="2"/>
      <x:c r="G13" s="2"/>
      <x:c r="H13" s="2"/>
      <x:c r="I13" s="2"/>
      <x:c r="J13" s="2"/>
      <x:c r="K13" s="2"/>
      <x:c r="L13" s="2"/>
    </x:row>
    <x:row r="14">
      <x:c r="A14" s="2" t="str">
        <x:v>Evidence needed per cell</x:v>
      </x:c>
      <x:c r="B14" s="17"/>
      <x:c r="C14" s="22" t="str">
        <x:v>Unknown</x:v>
      </x:c>
      <x:c r="D14" s="9" t="str"/>
      <x:c r="E14" s="23" t="str"/>
      <x:c r="F14" s="2"/>
      <x:c r="G14" s="2"/>
      <x:c r="H14" s="2"/>
      <x:c r="I14" s="2"/>
      <x:c r="J14" s="2"/>
      <x:c r="K14" s="2"/>
      <x:c r="L14" s="2"/>
    </x:row>
    <x:row r="15">
      <x:c r="A15" s="2" t="str">
        <x:v>Audience × offer × creative combinations</x:v>
      </x:c>
      <x:c r="B15" s="18"/>
      <x:c r="C15" s="24" t="str">
        <x:v>Unknown</x:v>
      </x:c>
      <x:c r="D15" s="25" t="str"/>
      <x:c r="E15" s="26" t="str"/>
      <x:c r="F15" s="2"/>
      <x:c r="G15" s="2"/>
      <x:c r="H15" s="2"/>
      <x:c r="I15" s="2"/>
      <x:c r="J15" s="2"/>
      <x:c r="K15" s="2"/>
      <x:c r="L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8" t="str">
        <x:v>Blank means unknown. Enter 0 only when zero is intentional.</x:v>
      </x:c>
      <x:c r="B17" s="28"/>
      <x:c r="C17" s="28"/>
      <x:c r="D17" s="28"/>
      <x:c r="E17" s="28"/>
      <x:c r="F17" s="28"/>
      <x:c r="G17" s="2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dataValidations count="5">
    <x:dataValidation type="list" sqref="B7">
      <x:formula1>"Low,Base,High"</x:formula1>
    </x:dataValidation>
    <x:dataValidation type="list" sqref="B8">
      <x:formula1>"Budget to outcomes,Target to budget"</x:formula1>
    </x:dataValidation>
    <x:dataValidation type="list" sqref="B9">
      <x:formula1>"CPC,CPM + CTR"</x:formula1>
    </x:dataValidation>
    <x:dataValidation type="list" sqref="B13">
      <x:formula1>"Clicks,Captured responses,CRM records,Bookings,Held meetings,Qualified meetings,Opportunities,Customers"</x:formula1>
    </x:dataValidation>
    <x:dataValidation type="list" sqref="C7:C15">
      <x:formula1>"Observed,Sourced orientation,Owner estimate,Fictional,Unknown"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Scenarios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Blank planning workbook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Assumption</x:v>
      </x:c>
      <x:c r="B6" s="15" t="str">
        <x:v>Active selection</x:v>
      </x:c>
      <x:c r="C6" s="15" t="str">
        <x:v>Low</x:v>
      </x:c>
      <x:c r="D6" s="15" t="str">
        <x:v>Base</x:v>
      </x:c>
      <x:c r="E6" s="15" t="str">
        <x:v>High</x:v>
      </x:c>
      <x:c r="F6" s="15" t="str">
        <x:v>Status</x:v>
      </x:c>
      <x:c r="G6" s="15" t="str">
        <x:v>Source</x:v>
      </x:c>
      <x:c r="H6" s="15" t="str">
        <x:v>Date window</x:v>
      </x:c>
      <x:c r="I6" s="2"/>
      <x:c r="J6" s="2"/>
      <x:c r="K6" s="2"/>
      <x:c r="L6" s="2"/>
    </x:row>
    <x:row r="7">
      <x:c r="A7" s="2" t="str">
        <x:v>CPC ($)</x:v>
      </x:c>
      <x:c r="B7" s="40" t="str">
        <x:f>INDEX(C7:E7,1,MATCH(Inputs!$B$7,$C$6:$E$6,0))</x:f>
      </x:c>
      <x:c r="C7" s="32"/>
      <x:c r="D7" s="33"/>
      <x:c r="E7" s="33"/>
      <x:c r="F7" s="20"/>
      <x:c r="G7" s="20"/>
      <x:c r="H7" s="21"/>
      <x:c r="I7" s="2"/>
      <x:c r="J7" s="2"/>
      <x:c r="K7" s="2"/>
      <x:c r="L7" s="2"/>
    </x:row>
    <x:row r="8">
      <x:c r="A8" s="2" t="str">
        <x:v>CPM ($)</x:v>
      </x:c>
      <x:c r="B8" s="41" t="str">
        <x:f>INDEX(C8:E8,1,MATCH(Inputs!$B$7,$C$6:$E$6,0))</x:f>
      </x:c>
      <x:c r="C8" s="34"/>
      <x:c r="D8" s="35"/>
      <x:c r="E8" s="35"/>
      <x:c r="F8" s="9"/>
      <x:c r="G8" s="9"/>
      <x:c r="H8" s="23"/>
      <x:c r="I8" s="2"/>
      <x:c r="J8" s="2"/>
      <x:c r="K8" s="2"/>
      <x:c r="L8" s="2"/>
    </x:row>
    <x:row r="9">
      <x:c r="A9" s="2" t="str">
        <x:v>CTR</x:v>
      </x:c>
      <x:c r="B9" s="42" t="str">
        <x:f>INDEX(C9:E9,1,MATCH(Inputs!$B$7,$C$6:$E$6,0))</x:f>
      </x:c>
      <x:c r="C9" s="36"/>
      <x:c r="D9" s="37"/>
      <x:c r="E9" s="37"/>
      <x:c r="F9" s="9"/>
      <x:c r="G9" s="9"/>
      <x:c r="H9" s="23"/>
      <x:c r="I9" s="2"/>
      <x:c r="J9" s="2"/>
      <x:c r="K9" s="2"/>
      <x:c r="L9" s="2"/>
    </x:row>
    <x:row r="10">
      <x:c r="A10" s="2" t="str">
        <x:v>Click to captured response</x:v>
      </x:c>
      <x:c r="B10" s="42" t="str">
        <x:f>INDEX(C10:E10,1,MATCH(Inputs!$B$7,$C$6:$E$6,0))</x:f>
      </x:c>
      <x:c r="C10" s="36"/>
      <x:c r="D10" s="37"/>
      <x:c r="E10" s="37"/>
      <x:c r="F10" s="9"/>
      <x:c r="G10" s="9"/>
      <x:c r="H10" s="23"/>
      <x:c r="I10" s="2"/>
      <x:c r="J10" s="2"/>
      <x:c r="K10" s="2"/>
      <x:c r="L10" s="2"/>
    </x:row>
    <x:row r="11">
      <x:c r="A11" s="2" t="str">
        <x:v>Captured response to CRM record</x:v>
      </x:c>
      <x:c r="B11" s="42" t="str">
        <x:f>INDEX(C11:E11,1,MATCH(Inputs!$B$7,$C$6:$E$6,0))</x:f>
      </x:c>
      <x:c r="C11" s="36"/>
      <x:c r="D11" s="37"/>
      <x:c r="E11" s="37"/>
      <x:c r="F11" s="9"/>
      <x:c r="G11" s="9"/>
      <x:c r="H11" s="23"/>
      <x:c r="I11" s="2"/>
      <x:c r="J11" s="2"/>
      <x:c r="K11" s="2"/>
      <x:c r="L11" s="2"/>
    </x:row>
    <x:row r="12">
      <x:c r="A12" s="2" t="str">
        <x:v>CRM record to booking</x:v>
      </x:c>
      <x:c r="B12" s="42" t="str">
        <x:f>INDEX(C12:E12,1,MATCH(Inputs!$B$7,$C$6:$E$6,0))</x:f>
      </x:c>
      <x:c r="C12" s="36"/>
      <x:c r="D12" s="37"/>
      <x:c r="E12" s="37"/>
      <x:c r="F12" s="9"/>
      <x:c r="G12" s="9"/>
      <x:c r="H12" s="23"/>
      <x:c r="I12" s="2"/>
      <x:c r="J12" s="2"/>
      <x:c r="K12" s="2"/>
      <x:c r="L12" s="2"/>
    </x:row>
    <x:row r="13">
      <x:c r="A13" s="2" t="str">
        <x:v>Booking to held meeting</x:v>
      </x:c>
      <x:c r="B13" s="42" t="str">
        <x:f>INDEX(C13:E13,1,MATCH(Inputs!$B$7,$C$6:$E$6,0))</x:f>
      </x:c>
      <x:c r="C13" s="36"/>
      <x:c r="D13" s="37"/>
      <x:c r="E13" s="37"/>
      <x:c r="F13" s="9"/>
      <x:c r="G13" s="9"/>
      <x:c r="H13" s="23"/>
      <x:c r="I13" s="2"/>
      <x:c r="J13" s="2"/>
      <x:c r="K13" s="2"/>
      <x:c r="L13" s="2"/>
    </x:row>
    <x:row r="14">
      <x:c r="A14" s="2" t="str">
        <x:v>Held to qualified meeting</x:v>
      </x:c>
      <x:c r="B14" s="42" t="str">
        <x:f>INDEX(C14:E14,1,MATCH(Inputs!$B$7,$C$6:$E$6,0))</x:f>
      </x:c>
      <x:c r="C14" s="36"/>
      <x:c r="D14" s="37"/>
      <x:c r="E14" s="37"/>
      <x:c r="F14" s="9"/>
      <x:c r="G14" s="9"/>
      <x:c r="H14" s="23"/>
      <x:c r="I14" s="2"/>
      <x:c r="J14" s="2"/>
      <x:c r="K14" s="2"/>
      <x:c r="L14" s="2"/>
    </x:row>
    <x:row r="15">
      <x:c r="A15" s="2" t="str">
        <x:v>Qualified meeting to opportunity</x:v>
      </x:c>
      <x:c r="B15" s="42" t="str">
        <x:f>INDEX(C15:E15,1,MATCH(Inputs!$B$7,$C$6:$E$6,0))</x:f>
      </x:c>
      <x:c r="C15" s="36"/>
      <x:c r="D15" s="37"/>
      <x:c r="E15" s="37"/>
      <x:c r="F15" s="9"/>
      <x:c r="G15" s="9"/>
      <x:c r="H15" s="23"/>
      <x:c r="I15" s="2"/>
      <x:c r="J15" s="2"/>
      <x:c r="K15" s="2"/>
      <x:c r="L15" s="2"/>
    </x:row>
    <x:row r="16">
      <x:c r="A16" s="2" t="str">
        <x:v>Opportunity to customer</x:v>
      </x:c>
      <x:c r="B16" s="43" t="str">
        <x:f>INDEX(C16:E16,1,MATCH(Inputs!$B$7,$C$6:$E$6,0))</x:f>
      </x:c>
      <x:c r="C16" s="38"/>
      <x:c r="D16" s="39"/>
      <x:c r="E16" s="39"/>
      <x:c r="F16" s="25"/>
      <x:c r="G16" s="25"/>
      <x:c r="H16" s="26"/>
      <x:c r="I16" s="2"/>
      <x:c r="J16" s="2"/>
      <x:c r="K16" s="2"/>
      <x:c r="L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dataValidations count="1">
    <x:dataValidation type="list" sqref="F7:F16">
      <x:formula1>"Observed,Sourced orientation,Owner estimate,Fictional,Unknown"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Funnel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Blank planning workbook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Funnel result</x:v>
      </x:c>
      <x:c r="B6" s="15" t="str">
        <x:v>Low</x:v>
      </x:c>
      <x:c r="C6" s="15" t="str">
        <x:v>Base</x:v>
      </x:c>
      <x:c r="D6" s="15" t="str">
        <x:v>High</x:v>
      </x:c>
      <x:c r="E6" s="2"/>
      <x:c r="F6" s="2"/>
      <x:c r="G6" s="2"/>
      <x:c r="H6" s="2"/>
      <x:c r="I6" s="2"/>
      <x:c r="J6" s="2"/>
      <x:c r="K6" s="2"/>
      <x:c r="L6" s="2"/>
    </x:row>
    <x:row r="7">
      <x:c r="A7" s="2" t="str">
        <x:v>Required target events</x:v>
      </x:c>
      <x:c r="B7" s="47" t="str">
        <x:f>IF(OR(Inputs!$B$14="",Inputs!$B$15=""),"Unknown",Inputs!$B$14*Inputs!$B$15)</x:f>
        <x:v>Unknown</x:v>
      </x:c>
      <x:c r="C7" s="48" t="str">
        <x:f>IF(OR(Inputs!$B$14="",Inputs!$B$15=""),"Unknown",Inputs!$B$14*Inputs!$B$15)</x:f>
        <x:v>Unknown</x:v>
      </x:c>
      <x:c r="D7" s="49" t="str">
        <x:f>IF(OR(Inputs!$B$14="",Inputs!$B$15=""),"Unknown",Inputs!$B$14*Inputs!$B$15)</x:f>
        <x:v>Unknown</x:v>
      </x:c>
      <x:c r="E7" s="2"/>
      <x:c r="F7" s="2"/>
      <x:c r="G7" s="2"/>
      <x:c r="H7" s="2"/>
      <x:c r="I7" s="2"/>
      <x:c r="J7" s="2"/>
      <x:c r="K7" s="2"/>
      <x:c r="L7" s="2"/>
    </x:row>
    <x:row r="8">
      <x:c r="A8" s="2" t="str">
        <x:v>Media total</x:v>
      </x:c>
      <x:c r="B8" s="55" t="str">
        <x:f>IF(OR(Inputs!$B$8="",Inputs!$B$9="",Inputs!$B$10="",Inputs!$B$13="",Inputs!$B$14="",Inputs!$B$15=""),"Unknown",IF(Inputs!$B$8="Budget to outcomes",IF(Inputs!$B$11="","Unknown",Inputs!$B$11*Inputs!$B$10),IF(Inputs!$B$9="CPC",IF(OR(Scenarios!C$7="",IF(Inputs!$B$13="Clicks",1,Scenarios!C$10*IF(Inputs!$B$13="Captured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meetings",1,Scenarios!C$15*IF(Inputs!$B$13="Opportunities",1,Scenarios!C$16)))))))="",IF(Inputs!$B$13="Clicks",1,Scenarios!C$10*IF(Inputs!$B$13="Captured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meetings",1,Scenarios!C$15*IF(Inputs!$B$13="Opportunities",1,Scenarios!C$16)))))))=0),"Unknown",Inputs!$B$14*Inputs!$B$15/IF(Inputs!$B$13="Clicks",1,Scenarios!C$10*IF(Inputs!$B$13="Captured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meetings",1,Scenarios!C$15*IF(Inputs!$B$13="Opportunities",1,Scenarios!C$16)))))))*Scenarios!C$7),IF(OR(Scenarios!C$8="",Scenarios!C$9="",IF(Inputs!$B$13="Clicks",1,Scenarios!C$10*IF(Inputs!$B$13="Captured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meetings",1,Scenarios!C$15*IF(Inputs!$B$13="Opportunities",1,Scenarios!C$16)))))))="",IF(Inputs!$B$13="Clicks",1,Scenarios!C$10*IF(Inputs!$B$13="Captured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meetings",1,Scenarios!C$15*IF(Inputs!$B$13="Opportunities",1,Scenarios!C$16)))))))=0),"Unknown",(Inputs!$B$14*Inputs!$B$15/IF(Inputs!$B$13="Clicks",1,Scenarios!C$10*IF(Inputs!$B$13="Captured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meetings",1,Scenarios!C$15*IF(Inputs!$B$13="Opportunities",1,Scenarios!C$16))))))))/Scenarios!C$9*Scenarios!C$8/1000))))</x:f>
        <x:v>Unknown</x:v>
      </x:c>
      <x:c r="C8" s="56" t="str">
        <x:f>IF(OR(Inputs!$B$8="",Inputs!$B$9="",Inputs!$B$10="",Inputs!$B$13="",Inputs!$B$14="",Inputs!$B$15=""),"Unknown",IF(Inputs!$B$8="Budget to outcomes",IF(Inputs!$B$11="","Unknown",Inputs!$B$11*Inputs!$B$10),IF(Inputs!$B$9="CPC",IF(OR(Scenarios!D$7="",IF(Inputs!$B$13="Clicks",1,Scenarios!D$10*IF(Inputs!$B$13="Captured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meetings",1,Scenarios!D$15*IF(Inputs!$B$13="Opportunities",1,Scenarios!D$16)))))))="",IF(Inputs!$B$13="Clicks",1,Scenarios!D$10*IF(Inputs!$B$13="Captured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meetings",1,Scenarios!D$15*IF(Inputs!$B$13="Opportunities",1,Scenarios!D$16)))))))=0),"Unknown",Inputs!$B$14*Inputs!$B$15/IF(Inputs!$B$13="Clicks",1,Scenarios!D$10*IF(Inputs!$B$13="Captured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meetings",1,Scenarios!D$15*IF(Inputs!$B$13="Opportunities",1,Scenarios!D$16)))))))*Scenarios!D$7),IF(OR(Scenarios!D$8="",Scenarios!D$9="",IF(Inputs!$B$13="Clicks",1,Scenarios!D$10*IF(Inputs!$B$13="Captured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meetings",1,Scenarios!D$15*IF(Inputs!$B$13="Opportunities",1,Scenarios!D$16)))))))="",IF(Inputs!$B$13="Clicks",1,Scenarios!D$10*IF(Inputs!$B$13="Captured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meetings",1,Scenarios!D$15*IF(Inputs!$B$13="Opportunities",1,Scenarios!D$16)))))))=0),"Unknown",(Inputs!$B$14*Inputs!$B$15/IF(Inputs!$B$13="Clicks",1,Scenarios!D$10*IF(Inputs!$B$13="Captured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meetings",1,Scenarios!D$15*IF(Inputs!$B$13="Opportunities",1,Scenarios!D$16))))))))/Scenarios!D$9*Scenarios!D$8/1000))))</x:f>
        <x:v>Unknown</x:v>
      </x:c>
      <x:c r="D8" s="57" t="str">
        <x:f>IF(OR(Inputs!$B$8="",Inputs!$B$9="",Inputs!$B$10="",Inputs!$B$13="",Inputs!$B$14="",Inputs!$B$15=""),"Unknown",IF(Inputs!$B$8="Budget to outcomes",IF(Inputs!$B$11="","Unknown",Inputs!$B$11*Inputs!$B$10),IF(Inputs!$B$9="CPC",IF(OR(Scenarios!E$7="",IF(Inputs!$B$13="Clicks",1,Scenarios!E$10*IF(Inputs!$B$13="Captured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meetings",1,Scenarios!E$15*IF(Inputs!$B$13="Opportunities",1,Scenarios!E$16)))))))="",IF(Inputs!$B$13="Clicks",1,Scenarios!E$10*IF(Inputs!$B$13="Captured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meetings",1,Scenarios!E$15*IF(Inputs!$B$13="Opportunities",1,Scenarios!E$16)))))))=0),"Unknown",Inputs!$B$14*Inputs!$B$15/IF(Inputs!$B$13="Clicks",1,Scenarios!E$10*IF(Inputs!$B$13="Captured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meetings",1,Scenarios!E$15*IF(Inputs!$B$13="Opportunities",1,Scenarios!E$16)))))))*Scenarios!E$7),IF(OR(Scenarios!E$8="",Scenarios!E$9="",IF(Inputs!$B$13="Clicks",1,Scenarios!E$10*IF(Inputs!$B$13="Captured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meetings",1,Scenarios!E$15*IF(Inputs!$B$13="Opportunities",1,Scenarios!E$16)))))))="",IF(Inputs!$B$13="Clicks",1,Scenarios!E$10*IF(Inputs!$B$13="Captured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meetings",1,Scenarios!E$15*IF(Inputs!$B$13="Opportunities",1,Scenarios!E$16)))))))=0),"Unknown",(Inputs!$B$14*Inputs!$B$15/IF(Inputs!$B$13="Clicks",1,Scenarios!E$10*IF(Inputs!$B$13="Captured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meetings",1,Scenarios!E$15*IF(Inputs!$B$13="Opportunities",1,Scenarios!E$16))))))))/Scenarios!E$9*Scenarios!E$8/1000))))</x:f>
        <x:v>Unknown</x:v>
      </x:c>
      <x:c r="E8" s="2"/>
      <x:c r="F8" s="2"/>
      <x:c r="G8" s="2"/>
      <x:c r="H8" s="2"/>
      <x:c r="I8" s="2"/>
      <x:c r="J8" s="2"/>
      <x:c r="K8" s="2"/>
      <x:c r="L8" s="2"/>
    </x:row>
    <x:row r="9">
      <x:c r="A9" s="2" t="str">
        <x:v>Media per period</x:v>
      </x:c>
      <x:c r="B9" s="55" t="str">
        <x:f>IF(ISNUMBER(B8),B8/Inputs!$B$10,"Unknown")</x:f>
        <x:v>Unknown</x:v>
      </x:c>
      <x:c r="C9" s="56" t="str">
        <x:f>IF(ISNUMBER(C8),C8/Inputs!$B$10,"Unknown")</x:f>
        <x:v>Unknown</x:v>
      </x:c>
      <x:c r="D9" s="57" t="str">
        <x:f>IF(ISNUMBER(D8),D8/Inputs!$B$10,"Unknown")</x:f>
        <x:v>Unknown</x:v>
      </x:c>
      <x:c r="E9" s="2"/>
      <x:c r="F9" s="2"/>
      <x:c r="G9" s="2"/>
      <x:c r="H9" s="2"/>
      <x:c r="I9" s="2"/>
      <x:c r="J9" s="2"/>
      <x:c r="K9" s="2"/>
      <x:c r="L9" s="2"/>
    </x:row>
    <x:row r="10">
      <x:c r="A10" s="2" t="str">
        <x:v>Impressions</x:v>
      </x:c>
      <x:c r="B10" s="50" t="str">
        <x:f>IF(AND(ISNUMBER(B8),Inputs!$B$9="CPM + CTR",ISNUMBER(Scenarios!C$8)),B8/Scenarios!C$8*1000,"Unknown")</x:f>
        <x:v>Unknown</x:v>
      </x:c>
      <x:c r="C10" s="11" t="str">
        <x:f>IF(AND(ISNUMBER(C8),Inputs!$B$9="CPM + CTR",ISNUMBER(Scenarios!D$8)),C8/Scenarios!D$8*1000,"Unknown")</x:f>
        <x:v>Unknown</x:v>
      </x:c>
      <x:c r="D10" s="51" t="str">
        <x:f>IF(AND(ISNUMBER(D8),Inputs!$B$9="CPM + CTR",ISNUMBER(Scenarios!E$8)),D8/Scenarios!E$8*1000,"Unknown")</x:f>
        <x:v>Unknown</x:v>
      </x:c>
      <x:c r="E10" s="2"/>
      <x:c r="F10" s="2"/>
      <x:c r="G10" s="2"/>
      <x:c r="H10" s="2"/>
      <x:c r="I10" s="2"/>
      <x:c r="J10" s="2"/>
      <x:c r="K10" s="2"/>
      <x:c r="L10" s="2"/>
    </x:row>
    <x:row r="11">
      <x:c r="A11" s="2" t="str">
        <x:v>Clicks</x:v>
      </x:c>
      <x:c r="B11" s="50" t="str">
        <x:f>IF(NOT(ISNUMBER(B8)),"Unknown",IF(Inputs!$B$9="CPC",IF(ISNUMBER(Scenarios!C$7),B8/Scenarios!C$7,"Unknown"),IF(AND(ISNUMBER(B10),ISNUMBER(Scenarios!C$9)),B10*Scenarios!C$9,"Unknown")))</x:f>
        <x:v>Unknown</x:v>
      </x:c>
      <x:c r="C11" s="11" t="str">
        <x:f>IF(NOT(ISNUMBER(C8)),"Unknown",IF(Inputs!$B$9="CPC",IF(ISNUMBER(Scenarios!D$7),C8/Scenarios!D$7,"Unknown"),IF(AND(ISNUMBER(C10),ISNUMBER(Scenarios!D$9)),C10*Scenarios!D$9,"Unknown")))</x:f>
        <x:v>Unknown</x:v>
      </x:c>
      <x:c r="D11" s="51" t="str">
        <x:f>IF(NOT(ISNUMBER(D8)),"Unknown",IF(Inputs!$B$9="CPC",IF(ISNUMBER(Scenarios!E$7),D8/Scenarios!E$7,"Unknown"),IF(AND(ISNUMBER(D10),ISNUMBER(Scenarios!E$9)),D10*Scenarios!E$9,"Unknown")))</x:f>
        <x:v>Unknown</x:v>
      </x:c>
      <x:c r="E11" s="2"/>
      <x:c r="F11" s="2"/>
      <x:c r="G11" s="2"/>
      <x:c r="H11" s="2"/>
      <x:c r="I11" s="2"/>
      <x:c r="J11" s="2"/>
      <x:c r="K11" s="2"/>
      <x:c r="L11" s="2"/>
    </x:row>
    <x:row r="12">
      <x:c r="A12" s="2" t="str">
        <x:v>Captured responses</x:v>
      </x:c>
      <x:c r="B12" s="50" t="str">
        <x:f>IF(AND(ISNUMBER(B11),ISNUMBER(Scenarios!C$10)),B11*Scenarios!C$10,"Unknown")</x:f>
        <x:v>Unknown</x:v>
      </x:c>
      <x:c r="C12" s="11" t="str">
        <x:f>IF(AND(ISNUMBER(C11),ISNUMBER(Scenarios!D$10)),C11*Scenarios!D$10,"Unknown")</x:f>
        <x:v>Unknown</x:v>
      </x:c>
      <x:c r="D12" s="51" t="str">
        <x:f>IF(AND(ISNUMBER(D11),ISNUMBER(Scenarios!E$10)),D11*Scenarios!E$10,"Unknown")</x:f>
        <x:v>Unknown</x:v>
      </x:c>
      <x:c r="E12" s="2"/>
      <x:c r="F12" s="2"/>
      <x:c r="G12" s="2"/>
      <x:c r="H12" s="2"/>
      <x:c r="I12" s="2"/>
      <x:c r="J12" s="2"/>
      <x:c r="K12" s="2"/>
      <x:c r="L12" s="2"/>
    </x:row>
    <x:row r="13">
      <x:c r="A13" s="2" t="str">
        <x:v>CRM records</x:v>
      </x:c>
      <x:c r="B13" s="50" t="str">
        <x:f>IF(AND(ISNUMBER(B12),ISNUMBER(Scenarios!C$11)),B12*Scenarios!C$11,"Unknown")</x:f>
        <x:v>Unknown</x:v>
      </x:c>
      <x:c r="C13" s="11" t="str">
        <x:f>IF(AND(ISNUMBER(C12),ISNUMBER(Scenarios!D$11)),C12*Scenarios!D$11,"Unknown")</x:f>
        <x:v>Unknown</x:v>
      </x:c>
      <x:c r="D13" s="51" t="str">
        <x:f>IF(AND(ISNUMBER(D12),ISNUMBER(Scenarios!E$11)),D12*Scenarios!E$11,"Unknown")</x:f>
        <x:v>Unknown</x:v>
      </x:c>
      <x:c r="E13" s="2"/>
      <x:c r="F13" s="2"/>
      <x:c r="G13" s="2"/>
      <x:c r="H13" s="2"/>
      <x:c r="I13" s="2"/>
      <x:c r="J13" s="2"/>
      <x:c r="K13" s="2"/>
      <x:c r="L13" s="2"/>
    </x:row>
    <x:row r="14">
      <x:c r="A14" s="2" t="str">
        <x:v>Bookings</x:v>
      </x:c>
      <x:c r="B14" s="50" t="str">
        <x:f>IF(AND(ISNUMBER(B13),ISNUMBER(Scenarios!C$12)),B13*Scenarios!C$12,"Unknown")</x:f>
        <x:v>Unknown</x:v>
      </x:c>
      <x:c r="C14" s="11" t="str">
        <x:f>IF(AND(ISNUMBER(C13),ISNUMBER(Scenarios!D$12)),C13*Scenarios!D$12,"Unknown")</x:f>
        <x:v>Unknown</x:v>
      </x:c>
      <x:c r="D14" s="51" t="str">
        <x:f>IF(AND(ISNUMBER(D13),ISNUMBER(Scenarios!E$12)),D13*Scenarios!E$12,"Unknown")</x:f>
        <x:v>Unknown</x:v>
      </x:c>
      <x:c r="E14" s="2"/>
      <x:c r="F14" s="2"/>
      <x:c r="G14" s="2"/>
      <x:c r="H14" s="2"/>
      <x:c r="I14" s="2"/>
      <x:c r="J14" s="2"/>
      <x:c r="K14" s="2"/>
      <x:c r="L14" s="2"/>
    </x:row>
    <x:row r="15">
      <x:c r="A15" s="2" t="str">
        <x:v>Held meetings</x:v>
      </x:c>
      <x:c r="B15" s="50" t="str">
        <x:f>IF(AND(ISNUMBER(B14),ISNUMBER(Scenarios!C$13)),B14*Scenarios!C$13,"Unknown")</x:f>
        <x:v>Unknown</x:v>
      </x:c>
      <x:c r="C15" s="11" t="str">
        <x:f>IF(AND(ISNUMBER(C14),ISNUMBER(Scenarios!D$13)),C14*Scenarios!D$13,"Unknown")</x:f>
        <x:v>Unknown</x:v>
      </x:c>
      <x:c r="D15" s="51" t="str">
        <x:f>IF(AND(ISNUMBER(D14),ISNUMBER(Scenarios!E$13)),D14*Scenarios!E$13,"Unknown")</x:f>
        <x:v>Unknown</x:v>
      </x:c>
      <x:c r="E15" s="2"/>
      <x:c r="F15" s="2"/>
      <x:c r="G15" s="2"/>
      <x:c r="H15" s="2"/>
      <x:c r="I15" s="2"/>
      <x:c r="J15" s="2"/>
      <x:c r="K15" s="2"/>
      <x:c r="L15" s="2"/>
    </x:row>
    <x:row r="16">
      <x:c r="A16" s="2" t="str">
        <x:v>Qualified meetings</x:v>
      </x:c>
      <x:c r="B16" s="50" t="str">
        <x:f>IF(AND(ISNUMBER(B15),ISNUMBER(Scenarios!C$14)),B15*Scenarios!C$14,"Unknown")</x:f>
        <x:v>Unknown</x:v>
      </x:c>
      <x:c r="C16" s="11" t="str">
        <x:f>IF(AND(ISNUMBER(C15),ISNUMBER(Scenarios!D$14)),C15*Scenarios!D$14,"Unknown")</x:f>
        <x:v>Unknown</x:v>
      </x:c>
      <x:c r="D16" s="51" t="str">
        <x:f>IF(AND(ISNUMBER(D15),ISNUMBER(Scenarios!E$14)),D15*Scenarios!E$14,"Unknown")</x:f>
        <x:v>Unknown</x:v>
      </x:c>
      <x:c r="E16" s="2"/>
      <x:c r="F16" s="2"/>
      <x:c r="G16" s="2"/>
      <x:c r="H16" s="2"/>
      <x:c r="I16" s="2"/>
      <x:c r="J16" s="2"/>
      <x:c r="K16" s="2"/>
      <x:c r="L16" s="2"/>
    </x:row>
    <x:row r="17">
      <x:c r="A17" s="2" t="str">
        <x:v>Opportunities</x:v>
      </x:c>
      <x:c r="B17" s="50" t="str">
        <x:f>IF(AND(ISNUMBER(B16),ISNUMBER(Scenarios!C$15)),B16*Scenarios!C$15,"Unknown")</x:f>
        <x:v>Unknown</x:v>
      </x:c>
      <x:c r="C17" s="11" t="str">
        <x:f>IF(AND(ISNUMBER(C16),ISNUMBER(Scenarios!D$15)),C16*Scenarios!D$15,"Unknown")</x:f>
        <x:v>Unknown</x:v>
      </x:c>
      <x:c r="D17" s="51" t="str">
        <x:f>IF(AND(ISNUMBER(D16),ISNUMBER(Scenarios!E$15)),D16*Scenarios!E$15,"Unknown")</x:f>
        <x:v>Unknown</x:v>
      </x:c>
      <x:c r="E17" s="2"/>
      <x:c r="F17" s="2"/>
      <x:c r="G17" s="2"/>
      <x:c r="H17" s="2"/>
      <x:c r="I17" s="2"/>
      <x:c r="J17" s="2"/>
      <x:c r="K17" s="2"/>
      <x:c r="L17" s="2"/>
    </x:row>
    <x:row r="18">
      <x:c r="A18" s="2" t="str">
        <x:v>Customers</x:v>
      </x:c>
      <x:c r="B18" s="50" t="str">
        <x:f>IF(AND(ISNUMBER(B17),ISNUMBER(Scenarios!C$16)),B17*Scenarios!C$16,"Unknown")</x:f>
        <x:v>Unknown</x:v>
      </x:c>
      <x:c r="C18" s="11" t="str">
        <x:f>IF(AND(ISNUMBER(C17),ISNUMBER(Scenarios!D$16)),C17*Scenarios!D$16,"Unknown")</x:f>
        <x:v>Unknown</x:v>
      </x:c>
      <x:c r="D18" s="51" t="str">
        <x:f>IF(AND(ISNUMBER(D17),ISNUMBER(Scenarios!E$16)),D17*Scenarios!E$16,"Unknown")</x:f>
        <x:v>Unknown</x:v>
      </x:c>
      <x:c r="E18" s="2"/>
      <x:c r="F18" s="2"/>
      <x:c r="G18" s="2"/>
      <x:c r="H18" s="2"/>
      <x:c r="I18" s="2"/>
      <x:c r="J18" s="2"/>
      <x:c r="K18" s="2"/>
      <x:c r="L18" s="2"/>
    </x:row>
    <x:row r="19">
      <x:c r="A19" s="2" t="str">
        <x:v>Known non-media subtotal</x:v>
      </x:c>
      <x:c r="B19" s="55" t="n">
        <x:f>'Cost stack'!B14</x:f>
        <x:v>0</x:v>
      </x:c>
      <x:c r="C19" s="56" t="n">
        <x:f>'Cost stack'!B14</x:f>
        <x:v>0</x:v>
      </x:c>
      <x:c r="D19" s="57" t="n">
        <x:f>'Cost stack'!B14</x:f>
        <x:v>0</x:v>
      </x:c>
      <x:c r="E19" s="2"/>
      <x:c r="F19" s="2"/>
      <x:c r="G19" s="2"/>
      <x:c r="H19" s="2"/>
      <x:c r="I19" s="2"/>
      <x:c r="J19" s="2"/>
      <x:c r="K19" s="2"/>
      <x:c r="L19" s="2"/>
    </x:row>
    <x:row r="20">
      <x:c r="A20" s="2" t="str">
        <x:v>Unknown cost count</x:v>
      </x:c>
      <x:c r="B20" s="58" t="n">
        <x:f>'Cost stack'!B15</x:f>
        <x:v>10</x:v>
      </x:c>
      <x:c r="C20" s="59" t="n">
        <x:f>'Cost stack'!B15</x:f>
        <x:v>10</x:v>
      </x:c>
      <x:c r="D20" s="60" t="n">
        <x:f>'Cost stack'!B15</x:f>
        <x:v>10</x:v>
      </x:c>
      <x:c r="E20" s="2"/>
      <x:c r="F20" s="2"/>
      <x:c r="G20" s="2"/>
      <x:c r="H20" s="2"/>
      <x:c r="I20" s="2"/>
      <x:c r="J20" s="2"/>
      <x:c r="K20" s="2"/>
      <x:c r="L20" s="2"/>
    </x:row>
    <x:row r="21">
      <x:c r="A21" s="2" t="str">
        <x:v>All-in total</x:v>
      </x:c>
      <x:c r="B21" s="55" t="str">
        <x:f>IF(OR(NOT(ISNUMBER(B8)),B20&gt;0),"Unknown",B8+B19)</x:f>
        <x:v>Unknown</x:v>
      </x:c>
      <x:c r="C21" s="56" t="str">
        <x:f>IF(OR(NOT(ISNUMBER(C8)),C20&gt;0),"Unknown",C8+C19)</x:f>
        <x:v>Unknown</x:v>
      </x:c>
      <x:c r="D21" s="57" t="str">
        <x:f>IF(OR(NOT(ISNUMBER(D8)),D20&gt;0),"Unknown",D8+D19)</x:f>
        <x:v>Unknown</x:v>
      </x:c>
      <x:c r="E21" s="2"/>
      <x:c r="F21" s="2"/>
      <x:c r="G21" s="2"/>
      <x:c r="H21" s="2"/>
      <x:c r="I21" s="2"/>
      <x:c r="J21" s="2"/>
      <x:c r="K21" s="2"/>
      <x:c r="L21" s="2"/>
    </x:row>
    <x:row r="22">
      <x:c r="A22" s="2" t="str">
        <x:v>Events per cell</x:v>
      </x:c>
      <x:c r="B22" s="52" t="str">
        <x:f>IF(OR(Inputs!$B$15="",NOT(ISNUMBER(INDEX(B$11:B$18,MATCH(Inputs!$B$13,{"Clicks","Captured responses","CRM records","Bookings","Held meetings","Qualified meetings","Opportunities","Customers"},0)+10-10,1)))),"Unknown",INDEX(B$11:B$18,MATCH(Inputs!$B$13,{"Clicks","Captured responses","CRM records","Bookings","Held meetings","Qualified meetings","Opportunities","Customers"},0)+10-10,1)/Inputs!$B$15)</x:f>
        <x:v>Unknown</x:v>
      </x:c>
      <x:c r="C22" s="53" t="str">
        <x:f>IF(OR(Inputs!$B$15="",NOT(ISNUMBER(INDEX(C$11:C$18,MATCH(Inputs!$B$13,{"Clicks","Captured responses","CRM records","Bookings","Held meetings","Qualified meetings","Opportunities","Customers"},0)+10-10,1)))),"Unknown",INDEX(C$11:C$18,MATCH(Inputs!$B$13,{"Clicks","Captured responses","CRM records","Bookings","Held meetings","Qualified meetings","Opportunities","Customers"},0)+10-10,1)/Inputs!$B$15)</x:f>
        <x:v>Unknown</x:v>
      </x:c>
      <x:c r="D22" s="54" t="str">
        <x:f>IF(OR(Inputs!$B$15="",NOT(ISNUMBER(INDEX(D$11:D$18,MATCH(Inputs!$B$13,{"Clicks","Captured responses","CRM records","Bookings","Held meetings","Qualified meetings","Opportunities","Customers"},0)+10-10,1)))),"Unknown",INDEX(D$11:D$18,MATCH(Inputs!$B$13,{"Clicks","Captured responses","CRM records","Bookings","Held meetings","Qualified meetings","Opportunities","Customers"},0)+10-10,1)/Inputs!$B$15)</x:f>
        <x:v>Unknown</x:v>
      </x:c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8" t="str">
        <x:v>Every formula uses the editable Inputs, Scenarios and Cost stack sheets. Blank prerequisites return Unknown.</x:v>
      </x:c>
      <x:c r="B24" s="28"/>
      <x:c r="C24" s="28"/>
      <x:c r="D24" s="28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Cost stack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Blank planning workbook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Cost layer</x:v>
      </x:c>
      <x:c r="B6" s="15" t="str">
        <x:v>One-time</x:v>
      </x:c>
      <x:c r="C6" s="15" t="str">
        <x:v>Per period</x:v>
      </x:c>
      <x:c r="D6" s="15" t="str">
        <x:v>Status / source</x:v>
      </x:c>
      <x:c r="E6" s="15" t="str">
        <x:v>Date window</x:v>
      </x:c>
      <x:c r="F6" s="2"/>
      <x:c r="G6" s="2"/>
      <x:c r="H6" s="2"/>
      <x:c r="I6" s="2"/>
      <x:c r="J6" s="2"/>
      <x:c r="K6" s="2"/>
      <x:c r="L6" s="2"/>
    </x:row>
    <x:row r="7">
      <x:c r="A7" s="2" t="str">
        <x:v>Management/reporting</x:v>
      </x:c>
      <x:c r="B7" s="32"/>
      <x:c r="C7" s="33"/>
      <x:c r="D7" s="20"/>
      <x:c r="E7" s="21"/>
      <x:c r="F7" s="2"/>
      <x:c r="G7" s="2"/>
      <x:c r="H7" s="2"/>
      <x:c r="I7" s="2"/>
      <x:c r="J7" s="2"/>
      <x:c r="K7" s="2"/>
      <x:c r="L7" s="2"/>
    </x:row>
    <x:row r="8">
      <x:c r="A8" s="2" t="str">
        <x:v>Creative/source work</x:v>
      </x:c>
      <x:c r="B8" s="34"/>
      <x:c r="C8" s="35"/>
      <x:c r="D8" s="9"/>
      <x:c r="E8" s="23"/>
      <x:c r="F8" s="2"/>
      <x:c r="G8" s="2"/>
      <x:c r="H8" s="2"/>
      <x:c r="I8" s="2"/>
      <x:c r="J8" s="2"/>
      <x:c r="K8" s="2"/>
      <x:c r="L8" s="2"/>
    </x:row>
    <x:row r="9">
      <x:c r="A9" s="2" t="str">
        <x:v>Destination/resource</x:v>
      </x:c>
      <x:c r="B9" s="34"/>
      <x:c r="C9" s="35"/>
      <x:c r="D9" s="9"/>
      <x:c r="E9" s="23"/>
      <x:c r="F9" s="2"/>
      <x:c r="G9" s="2"/>
      <x:c r="H9" s="2"/>
      <x:c r="I9" s="2"/>
      <x:c r="J9" s="2"/>
      <x:c r="K9" s="2"/>
      <x:c r="L9" s="2"/>
    </x:row>
    <x:row r="10">
      <x:c r="A10" s="2" t="str">
        <x:v>Measurement/integration</x:v>
      </x:c>
      <x:c r="B10" s="34"/>
      <x:c r="C10" s="35"/>
      <x:c r="D10" s="9"/>
      <x:c r="E10" s="23"/>
      <x:c r="F10" s="2"/>
      <x:c r="G10" s="2"/>
      <x:c r="H10" s="2"/>
      <x:c r="I10" s="2"/>
      <x:c r="J10" s="2"/>
      <x:c r="K10" s="2"/>
      <x:c r="L10" s="2"/>
    </x:row>
    <x:row r="11">
      <x:c r="A11" s="2" t="str">
        <x:v>Software/data</x:v>
      </x:c>
      <x:c r="B11" s="44"/>
      <x:c r="C11" s="45"/>
      <x:c r="D11" s="25"/>
      <x:c r="E11" s="26"/>
      <x:c r="F11" s="2"/>
      <x:c r="G11" s="2"/>
      <x:c r="H11" s="2"/>
      <x:c r="I11" s="2"/>
      <x:c r="J11" s="2"/>
      <x:c r="K11" s="2"/>
      <x:c r="L11" s="2"/>
    </x:row>
    <x:row r="12">
      <x:c r="A12" s="2"/>
      <x:c r="B12" s="46"/>
      <x:c r="C12" s="46"/>
      <x:c r="D12" s="2"/>
      <x:c r="E12" s="2"/>
      <x:c r="F12" s="2"/>
      <x:c r="G12" s="2"/>
      <x:c r="H12" s="2"/>
      <x:c r="I12" s="2"/>
      <x:c r="J12" s="2"/>
      <x:c r="K12" s="2"/>
      <x:c r="L12" s="2"/>
    </x:row>
    <x:row r="13">
      <x:c r="A13" s="2"/>
      <x:c r="B13" s="46"/>
      <x:c r="C13" s="46"/>
      <x:c r="D13" s="2"/>
      <x:c r="E13" s="2"/>
      <x:c r="F13" s="2"/>
      <x:c r="G13" s="2"/>
      <x:c r="H13" s="2"/>
      <x:c r="I13" s="2"/>
      <x:c r="J13" s="2"/>
      <x:c r="K13" s="2"/>
      <x:c r="L13" s="2"/>
    </x:row>
    <x:row r="14">
      <x:c r="A14" s="2" t="str">
        <x:v>Known non-media subtotal</x:v>
      </x:c>
      <x:c r="B14" s="40" t="n">
        <x:f>SUM(B7:B11)+SUM(C7:C11)*Inputs!B10</x:f>
        <x:v>0</x:v>
      </x:c>
      <x:c r="C14" s="46"/>
      <x:c r="D14" s="2"/>
      <x:c r="E14" s="2"/>
      <x:c r="F14" s="2"/>
      <x:c r="G14" s="2"/>
      <x:c r="H14" s="2"/>
      <x:c r="I14" s="2"/>
      <x:c r="J14" s="2"/>
      <x:c r="K14" s="2"/>
      <x:c r="L14" s="2"/>
    </x:row>
    <x:row r="15">
      <x:c r="A15" s="2" t="str">
        <x:v>Unknown cost count</x:v>
      </x:c>
      <x:c r="B15" s="30" t="n">
        <x:f>COUNTBLANK(B7:C11)</x:f>
        <x:v>10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>
      <x:c r="A16" s="2" t="str">
        <x:v>All non-media known?</x:v>
      </x:c>
      <x:c r="B16" s="31" t="str">
        <x:f>IF(B15=0,"Yes","No")</x:f>
        <x:v>No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" t="str">
        <x:v>All-in note</x:v>
      </x:c>
      <x:c r="B17" s="2" t="str">
        <x:v>All-in stays Unknown until every cost is known.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26" hidden="0" customWidth="1"/>
    <x:col min="6" max="6" width="26" hidden="0" customWidth="1"/>
    <x:col min="7" max="7" width="26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Decision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Blank planning workbook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Readiness gate</x:v>
      </x:c>
      <x:c r="B6" s="15" t="str">
        <x:v>Status</x:v>
      </x:c>
      <x:c r="C6" s="2"/>
      <x:c r="D6" s="15" t="str">
        <x:v>Decision output</x:v>
      </x:c>
      <x:c r="E6" s="15" t="str">
        <x:v>Low</x:v>
      </x:c>
      <x:c r="F6" s="15" t="str">
        <x:v>Base</x:v>
      </x:c>
      <x:c r="G6" s="15" t="str">
        <x:v>High</x:v>
      </x:c>
      <x:c r="H6" s="2"/>
      <x:c r="I6" s="2"/>
      <x:c r="J6" s="2"/>
      <x:c r="K6" s="2"/>
      <x:c r="L6" s="2"/>
    </x:row>
    <x:row r="7">
      <x:c r="A7" s="2" t="str">
        <x:v>Target audience</x:v>
      </x:c>
      <x:c r="B7" s="16" t="str">
        <x:v>Unconfirmed</x:v>
      </x:c>
      <x:c r="C7" s="2"/>
      <x:c r="D7" s="2" t="str">
        <x:v>Decision status</x:v>
      </x:c>
      <x:c r="E7" s="47" t="str">
        <x:f>IF(OR(Inputs!$B$8="",Inputs!$B$9="",Inputs!$B$10="",Inputs!$B$13="",Inputs!$B$14="",Inputs!$B$15=""),"Incomplete inputs",IF(NOT(ISNUMBER(Funnel!B8)),"Incomplete scenario inputs",IF(AND(Inputs!$B$8="Target to budget",Inputs!$B$12=""),"Needs available budget","Ready to decide")))</x:f>
        <x:v>Incomplete inputs</x:v>
      </x:c>
      <x:c r="F7" s="48" t="str">
        <x:f>IF(OR(Inputs!$B$8="",Inputs!$B$9="",Inputs!$B$10="",Inputs!$B$13="",Inputs!$B$14="",Inputs!$B$15=""),"Incomplete inputs",IF(NOT(ISNUMBER(Funnel!C8)),"Incomplete scenario inputs",IF(AND(Inputs!$B$8="Target to budget",Inputs!$B$12=""),"Needs available budget","Ready to decide")))</x:f>
        <x:v>Incomplete inputs</x:v>
      </x:c>
      <x:c r="G7" s="49" t="str">
        <x:f>IF(OR(Inputs!$B$8="",Inputs!$B$9="",Inputs!$B$10="",Inputs!$B$13="",Inputs!$B$14="",Inputs!$B$15=""),"Incomplete inputs",IF(NOT(ISNUMBER(Funnel!D8)),"Incomplete scenario inputs",IF(AND(Inputs!$B$8="Target to budget",Inputs!$B$12=""),"Needs available budget","Ready to decide")))</x:f>
        <x:v>Incomplete inputs</x:v>
      </x:c>
      <x:c r="H7" s="2"/>
      <x:c r="I7" s="2"/>
      <x:c r="J7" s="2"/>
      <x:c r="K7" s="2"/>
      <x:c r="L7" s="2"/>
    </x:row>
    <x:row r="8">
      <x:c r="A8" s="2" t="str">
        <x:v>Offer</x:v>
      </x:c>
      <x:c r="B8" s="17" t="str">
        <x:v>Unconfirmed</x:v>
      </x:c>
      <x:c r="C8" s="2"/>
      <x:c r="D8" s="2" t="str">
        <x:v>Decision</x:v>
      </x:c>
      <x:c r="E8" s="50" t="str">
        <x:f>IF(E7&lt;&gt;"Ready to decide",E7,IF(COUNTIF($B$7:$B$12,"&lt;&gt;Ready")&gt;0,"Hold",IF(COUNTIF($B$13:$B$16,"&lt;&gt;Ready")&gt;0,"Instrument first",IF(OR(Funnel!B22&lt;Inputs!$B$14,AND(Inputs!$B$8="Target to budget",Funnel!B8&gt;Inputs!$B$12)),"Narrow","Launch learning test"))))</x:f>
        <x:v>Incomplete inputs</x:v>
      </x:c>
      <x:c r="F8" s="11" t="str">
        <x:f>IF(F7&lt;&gt;"Ready to decide",F7,IF(COUNTIF($B$7:$B$12,"&lt;&gt;Ready")&gt;0,"Hold",IF(COUNTIF($B$13:$B$16,"&lt;&gt;Ready")&gt;0,"Instrument first",IF(OR(Funnel!C22&lt;Inputs!$B$14,AND(Inputs!$B$8="Target to budget",Funnel!C8&gt;Inputs!$B$12)),"Narrow","Launch learning test"))))</x:f>
        <x:v>Incomplete inputs</x:v>
      </x:c>
      <x:c r="G8" s="51" t="str">
        <x:f>IF(G7&lt;&gt;"Ready to decide",G7,IF(COUNTIF($B$7:$B$12,"&lt;&gt;Ready")&gt;0,"Hold",IF(COUNTIF($B$13:$B$16,"&lt;&gt;Ready")&gt;0,"Instrument first",IF(OR(Funnel!D22&lt;Inputs!$B$14,AND(Inputs!$B$8="Target to budget",Funnel!D8&gt;Inputs!$B$12)),"Narrow","Launch learning test"))))</x:f>
        <x:v>Incomplete inputs</x:v>
      </x:c>
      <x:c r="H8" s="2"/>
      <x:c r="I8" s="2"/>
      <x:c r="J8" s="2"/>
      <x:c r="K8" s="2"/>
      <x:c r="L8" s="2"/>
    </x:row>
    <x:row r="9" ht="42" customHeight="1">
      <x:c r="A9" s="2" t="str">
        <x:v>Proof</x:v>
      </x:c>
      <x:c r="B9" s="17" t="str">
        <x:v>Unconfirmed</x:v>
      </x:c>
      <x:c r="C9" s="2"/>
      <x:c r="D9" s="2" t="str">
        <x:v>Rule and reason</x:v>
      </x:c>
      <x:c r="E9" s="61" t="str">
        <x:f>IF(E7&lt;&gt;"Ready to decide",IF(E7="Needs available budget","Add the available media ceiling","Add or repair required inputs"),IF(E8="Hold","D1: one or more launch requirements are not Ready",IF(E8="Instrument first","D2: one or more measurement requirements are not Ready",IF(E8="Narrow","D3: the selected evidence level or available ceiling is not met","D4: readiness and evidence rules pass"))))</x:f>
        <x:v>Add or repair required inputs</x:v>
      </x:c>
      <x:c r="F9" s="62" t="str">
        <x:f>IF(F7&lt;&gt;"Ready to decide",IF(F7="Needs available budget","Add the available media ceiling","Add or repair required inputs"),IF(F8="Hold","D1: one or more launch requirements are not Ready",IF(F8="Instrument first","D2: one or more measurement requirements are not Ready",IF(F8="Narrow","D3: the selected evidence level or available ceiling is not met","D4: readiness and evidence rules pass"))))</x:f>
        <x:v>Add or repair required inputs</x:v>
      </x:c>
      <x:c r="G9" s="63" t="str">
        <x:f>IF(G7&lt;&gt;"Ready to decide",IF(G7="Needs available budget","Add the available media ceiling","Add or repair required inputs"),IF(G8="Hold","D1: one or more launch requirements are not Ready",IF(G8="Instrument first","D2: one or more measurement requirements are not Ready",IF(G8="Narrow","D3: the selected evidence level or available ceiling is not met","D4: readiness and evidence rules pass"))))</x:f>
        <x:v>Add or repair required inputs</x:v>
      </x:c>
      <x:c r="H9" s="2"/>
      <x:c r="I9" s="2"/>
      <x:c r="J9" s="2"/>
      <x:c r="K9" s="2"/>
      <x:c r="L9" s="2"/>
    </x:row>
    <x:row r="10">
      <x:c r="A10" s="2" t="str">
        <x:v>Destination</x:v>
      </x:c>
      <x:c r="B10" s="17" t="str">
        <x:v>Unconfirmed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>
      <x:c r="A11" s="2" t="str">
        <x:v>Follow-up owner</x:v>
      </x:c>
      <x:c r="B11" s="17" t="str">
        <x:v>Unconfirmed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>
      <x:c r="A12" s="2" t="str">
        <x:v>Follow-up capacity</x:v>
      </x:c>
      <x:c r="B12" s="17" t="str">
        <x:v>Unconfirmed</x:v>
      </x:c>
      <x:c r="C12" s="2"/>
      <x:c r="D12" s="2" t="str">
        <x:v>Selected scenario</x:v>
      </x:c>
      <x:c r="E12" s="29" t="str">
        <x:f>Inputs!B7</x:f>
        <x:v>Base</x:v>
      </x:c>
      <x:c r="F12" s="2"/>
      <x:c r="G12" s="2"/>
      <x:c r="H12" s="2"/>
      <x:c r="I12" s="2"/>
      <x:c r="J12" s="2"/>
      <x:c r="K12" s="2"/>
      <x:c r="L12" s="2"/>
    </x:row>
    <x:row r="13">
      <x:c r="A13" s="2" t="str">
        <x:v>Decision event</x:v>
      </x:c>
      <x:c r="B13" s="17" t="str">
        <x:v>Unconfirmed</x:v>
      </x:c>
      <x:c r="C13" s="2"/>
      <x:c r="D13" s="2" t="str">
        <x:v>Selected decision</x:v>
      </x:c>
      <x:c r="E13" s="30" t="str">
        <x:f>INDEX(E8:G8,1,MATCH(Inputs!B7,E6:G6,0))</x:f>
        <x:v>Incomplete inputs</x:v>
      </x:c>
      <x:c r="F13" s="2"/>
      <x:c r="G13" s="2"/>
      <x:c r="H13" s="2"/>
      <x:c r="I13" s="2"/>
      <x:c r="J13" s="2"/>
      <x:c r="K13" s="2"/>
      <x:c r="L13" s="2"/>
    </x:row>
    <x:row r="14">
      <x:c r="A14" s="2" t="str">
        <x:v>System of record</x:v>
      </x:c>
      <x:c r="B14" s="17" t="str">
        <x:v>Unconfirmed</x:v>
      </x:c>
      <x:c r="C14" s="2"/>
      <x:c r="D14" s="2" t="str">
        <x:v>Selected media total</x:v>
      </x:c>
      <x:c r="E14" s="41" t="str">
        <x:f>INDEX(Funnel!B8:D8,1,MATCH(Inputs!B7,Funnel!B6:D6,0))</x:f>
        <x:v>Unknown</x:v>
      </x:c>
      <x:c r="F14" s="2"/>
      <x:c r="G14" s="2"/>
      <x:c r="H14" s="2"/>
      <x:c r="I14" s="2"/>
      <x:c r="J14" s="2"/>
      <x:c r="K14" s="2"/>
      <x:c r="L14" s="2"/>
    </x:row>
    <x:row r="15">
      <x:c r="A15" s="2" t="str">
        <x:v>Measurement owner</x:v>
      </x:c>
      <x:c r="B15" s="17" t="str">
        <x:v>Unconfirmed</x:v>
      </x:c>
      <x:c r="C15" s="2"/>
      <x:c r="D15" s="2" t="str">
        <x:v>Selected rule and reason</x:v>
      </x:c>
      <x:c r="E15" s="31" t="str">
        <x:f>INDEX(E9:G9,1,MATCH(Inputs!B7,E6:G6,0))</x:f>
        <x:v>Add or repair required inputs</x:v>
      </x:c>
      <x:c r="F15" s="2"/>
      <x:c r="G15" s="2"/>
      <x:c r="H15" s="2"/>
      <x:c r="I15" s="2"/>
      <x:c r="J15" s="2"/>
      <x:c r="K15" s="2"/>
      <x:c r="L15" s="2"/>
    </x:row>
    <x:row r="16">
      <x:c r="A16" s="2" t="str">
        <x:v>Review window</x:v>
      </x:c>
      <x:c r="B16" s="18" t="str">
        <x:v>Unconfirmed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"/>
      <x:c r="B17" s="2"/>
      <x:c r="C17" s="2"/>
      <x:c r="D17" s="2" t="str">
        <x:v>Model statement</x:v>
      </x:c>
      <x:c r="E17" s="13" t="str">
        <x:v>Modeled from entered assumptions. Planning arithmetic only; not a platform forecast or performance promise.</x:v>
      </x:c>
      <x:c r="F17" s="13"/>
      <x:c r="G17" s="13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15" t="str">
        <x:v>Input varied</x:v>
      </x:c>
      <x:c r="E20" s="15" t="str">
        <x:v>Low input</x:v>
      </x:c>
      <x:c r="F20" s="15" t="str">
        <x:v>Base input</x:v>
      </x:c>
      <x:c r="G20" s="15" t="str">
        <x:v>High input</x:v>
      </x:c>
      <x:c r="H20" s="15" t="str">
        <x:v>Result with low</x:v>
      </x:c>
      <x:c r="I20" s="15" t="str">
        <x:v>Base result</x:v>
      </x:c>
      <x:c r="J20" s="15" t="str">
        <x:v>Result with high</x:v>
      </x:c>
      <x:c r="K20" s="2"/>
      <x:c r="L20" s="15" t="str">
        <x:v>Sensitivity summary</x:v>
      </x:c>
      <x:c r="M20" s="15" t="str">
        <x:v>Value</x:v>
      </x:c>
    </x:row>
    <x:row r="21">
      <x:c r="A21" s="2"/>
      <x:c r="B21" s="2"/>
      <x:c r="C21" s="2"/>
      <x:c r="D21" s="2" t="str">
        <x:v>CPC ($)</x:v>
      </x:c>
      <x:c r="E21" s="74" t="n">
        <x:f>Scenarios!C7</x:f>
        <x:v>0</x:v>
      </x:c>
      <x:c r="F21" s="75" t="n">
        <x:f>Scenarios!D7</x:f>
        <x:v>0</x:v>
      </x:c>
      <x:c r="G21" s="75" t="n">
        <x:f>Scenarios!E7</x:f>
        <x:v>0</x:v>
      </x:c>
      <x:c r="H21" s="70" t="str">
        <x:f>IFERROR(IF(OR(Inputs!$B$8="",Inputs!$B$9="",Inputs!$B$10="",Inputs!$B$13="",Inputs!$B$14="",Inputs!$B$15=""),"Unknown",IF(Inputs!$B$8="Budget to outcomes",IF(Inputs!$B$11="","Unknown",IF(Inputs!$B$9="CPC",Inputs!$B$11*Inputs!$B$10/Scenarios!C$7*IF(Inputs!$B$13="Clicks",1,IF(Inputs!$B$13="Captured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C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I21" s="70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21" s="70" t="str">
        <x:f>IFERROR(IF(OR(Inputs!$B$8="",Inputs!$B$9="",Inputs!$B$10="",Inputs!$B$13="",Inputs!$B$14="",Inputs!$B$15=""),"Unknown",IF(Inputs!$B$8="Budget to outcomes",IF(Inputs!$B$11="","Unknown",IF(Inputs!$B$9="CPC",Inputs!$B$11*Inputs!$B$10/Scenarios!E$7*IF(Inputs!$B$13="Clicks",1,IF(Inputs!$B$13="Captured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E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K21" s="48" t="n">
        <x:f>IF(AND(ISNUMBER(H21),ISNUMBER(I21),ISNUMBER(J21),OR(E21&lt;&gt;F21,G21&lt;&gt;F21)),MAX(ABS(H21-I21),ABS(J21-I21)),-1)</x:f>
        <x:v>-1</x:v>
      </x:c>
      <x:c r="L21" s="48" t="str">
        <x:v>Largest sensitivity</x:v>
      </x:c>
      <x:c r="M21" s="67" t="str">
        <x:f>IF(MAX(K21:K30)&lt;0,"Unavailable",INDEX(D21:D30,MATCH(MAX(K21:K30),K21:K30,0)))</x:f>
        <x:v>Unavailable</x:v>
      </x:c>
    </x:row>
    <x:row r="22">
      <x:c r="A22" s="2"/>
      <x:c r="B22" s="2"/>
      <x:c r="C22" s="2"/>
      <x:c r="D22" s="2" t="str">
        <x:v>CPM ($)</x:v>
      </x:c>
      <x:c r="E22" s="55" t="n">
        <x:f>Scenarios!C8</x:f>
        <x:v>0</x:v>
      </x:c>
      <x:c r="F22" s="56" t="n">
        <x:f>Scenarios!D8</x:f>
        <x:v>0</x:v>
      </x:c>
      <x:c r="G22" s="56" t="n">
        <x:f>Scenarios!E8</x:f>
        <x:v>0</x:v>
      </x:c>
      <x:c r="H22" s="71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C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C$8/1000))),"Unknown")</x:f>
        <x:v>Unknown</x:v>
      </x:c>
      <x:c r="I22" s="71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22" s="71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E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E$8/1000))),"Unknown")</x:f>
        <x:v>Unknown</x:v>
      </x:c>
      <x:c r="K22" s="11" t="n">
        <x:f>IF(AND(ISNUMBER(H22),ISNUMBER(I22),ISNUMBER(J22),OR(E22&lt;&gt;F22,G22&lt;&gt;F22)),MAX(ABS(H22-I22),ABS(J22-I22)),-1)</x:f>
        <x:v>-1</x:v>
      </x:c>
      <x:c r="L22" s="11" t="str">
        <x:v>Modeled metric</x:v>
      </x:c>
      <x:c r="M22" s="68" t="str">
        <x:f>IF(Inputs!B8="Target to budget","Required media",Inputs!B13)</x:f>
      </x:c>
    </x:row>
    <x:row r="23">
      <x:c r="A23" s="2"/>
      <x:c r="B23" s="2"/>
      <x:c r="C23" s="2"/>
      <x:c r="D23" s="2" t="str">
        <x:v>CTR</x:v>
      </x:c>
      <x:c r="E23" s="76" t="n">
        <x:f>Scenarios!C9</x:f>
        <x:v>0</x:v>
      </x:c>
      <x:c r="F23" s="77" t="n">
        <x:f>Scenarios!D9</x:f>
        <x:v>0</x:v>
      </x:c>
      <x:c r="G23" s="77" t="n">
        <x:f>Scenarios!E9</x:f>
        <x:v>0</x:v>
      </x:c>
      <x:c r="H23" s="72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C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C$9*Scenarios!D$8/1000))),"Unknown")</x:f>
        <x:v>Unknown</x:v>
      </x:c>
      <x:c r="I23" s="72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23" s="72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E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E$9*Scenarios!D$8/1000))),"Unknown")</x:f>
        <x:v>Unknown</x:v>
      </x:c>
      <x:c r="K23" s="53" t="n">
        <x:f>IF(AND(ISNUMBER(H23),ISNUMBER(I23),ISNUMBER(J23),OR(E23&lt;&gt;F23,G23&lt;&gt;F23)),MAX(ABS(H23-I23),ABS(J23-I23)),-1)</x:f>
        <x:v>-1</x:v>
      </x:c>
      <x:c r="L23" s="53" t="str">
        <x:v>Method</x:v>
      </x:c>
      <x:c r="M23" s="79" t="str">
        <x:v>Every other base input stays fixed while one input is replaced with its supplied low and high value.</x:v>
      </x:c>
    </x:row>
    <x:row r="24">
      <x:c r="A24" s="2"/>
      <x:c r="B24" s="2"/>
      <x:c r="C24" s="2"/>
      <x:c r="D24" s="2" t="str">
        <x:v>Click to captured response</x:v>
      </x:c>
      <x:c r="E24" s="78" t="n">
        <x:f>Scenarios!C10</x:f>
        <x:v>0</x:v>
      </x:c>
      <x:c r="F24" s="78" t="n">
        <x:f>Scenarios!D10</x:f>
        <x:v>0</x:v>
      </x:c>
      <x:c r="G24" s="78" t="n">
        <x:f>Scenarios!E10</x:f>
        <x:v>0</x:v>
      </x:c>
      <x:c r="H24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responses",Scenarios!C$10,IF(Inputs!$B$13="CRM records",Scenarios!C$10*Scenarios!D$11,IF(Inputs!$B$13="Bookings",Scenarios!C$10*Scenarios!D$11*Scenarios!D$12,IF(Inputs!$B$13="Held meetings",Scenarios!C$10*Scenarios!D$11*Scenarios!D$12*Scenarios!D$13,IF(Inputs!$B$13="Qualified meetings",Scenarios!C$10*Scenarios!D$11*Scenarios!D$12*Scenarios!D$13*Scenarios!D$14,IF(Inputs!$B$13="Opportunities",Scenarios!C$10*Scenarios!D$11*Scenarios!D$12*Scenarios!D$13*Scenarios!D$14*Scenarios!D$15,IF(Inputs!$B$13="Customers",Scenarios!C$10*Scenarios!D$11*Scenarios!D$12*Scenarios!D$13*Scenarios!D$14*Scenarios!D$15*Scenarios!D$16,1)))))))),Inputs!$B$11*Inputs!$B$10/Scenarios!D$8*1000*Scenarios!D$9*IF(Inputs!$B$13="Clicks",1,IF(Inputs!$B$13="Captured responses",Scenarios!C$10,IF(Inputs!$B$13="CRM records",Scenarios!C$10*Scenarios!D$11,IF(Inputs!$B$13="Bookings",Scenarios!C$10*Scenarios!D$11*Scenarios!D$12,IF(Inputs!$B$13="Held meetings",Scenarios!C$10*Scenarios!D$11*Scenarios!D$12*Scenarios!D$13,IF(Inputs!$B$13="Qualified meetings",Scenarios!C$10*Scenarios!D$11*Scenarios!D$12*Scenarios!D$13*Scenarios!D$14,IF(Inputs!$B$13="Opportunities",Scenarios!C$10*Scenarios!D$11*Scenarios!D$12*Scenarios!D$13*Scenarios!D$14*Scenarios!D$15,IF(Inputs!$B$13="Customers",Scenarios!C$10*Scenarios!D$11*Scenarios!D$12*Scenarios!D$13*Scenarios!D$14*Scenarios!D$15*Scenarios!D$16,1)))))))))),IF(Inputs!$B$9="CPC",Inputs!$B$14*Inputs!$B$15/IF(Inputs!$B$13="Clicks",1,IF(Inputs!$B$13="Captured responses",Scenarios!C$10,IF(Inputs!$B$13="CRM records",Scenarios!C$10*Scenarios!D$11,IF(Inputs!$B$13="Bookings",Scenarios!C$10*Scenarios!D$11*Scenarios!D$12,IF(Inputs!$B$13="Held meetings",Scenarios!C$10*Scenarios!D$11*Scenarios!D$12*Scenarios!D$13,IF(Inputs!$B$13="Qualified meetings",Scenarios!C$10*Scenarios!D$11*Scenarios!D$12*Scenarios!D$13*Scenarios!D$14,IF(Inputs!$B$13="Opportunities",Scenarios!C$10*Scenarios!D$11*Scenarios!D$12*Scenarios!D$13*Scenarios!D$14*Scenarios!D$15,IF(Inputs!$B$13="Customers",Scenarios!C$10*Scenarios!D$11*Scenarios!D$12*Scenarios!D$13*Scenarios!D$14*Scenarios!D$15*Scenarios!D$16,1))))))))*Scenarios!D$7,Inputs!$B$14*Inputs!$B$15/IF(Inputs!$B$13="Clicks",1,IF(Inputs!$B$13="Captured responses",Scenarios!C$10,IF(Inputs!$B$13="CRM records",Scenarios!C$10*Scenarios!D$11,IF(Inputs!$B$13="Bookings",Scenarios!C$10*Scenarios!D$11*Scenarios!D$12,IF(Inputs!$B$13="Held meetings",Scenarios!C$10*Scenarios!D$11*Scenarios!D$12*Scenarios!D$13,IF(Inputs!$B$13="Qualified meetings",Scenarios!C$10*Scenarios!D$11*Scenarios!D$12*Scenarios!D$13*Scenarios!D$14,IF(Inputs!$B$13="Opportunities",Scenarios!C$10*Scenarios!D$11*Scenarios!D$12*Scenarios!D$13*Scenarios!D$14*Scenarios!D$15,IF(Inputs!$B$13="Customers",Scenarios!C$10*Scenarios!D$11*Scenarios!D$12*Scenarios!D$13*Scenarios!D$14*Scenarios!D$15*Scenarios!D$16,1))))))))/Scenarios!D$9*Scenarios!D$8/1000))),"Unknown")</x:f>
        <x:v>Unknown</x:v>
      </x:c>
      <x:c r="I24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24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responses",Scenarios!E$10,IF(Inputs!$B$13="CRM records",Scenarios!E$10*Scenarios!D$11,IF(Inputs!$B$13="Bookings",Scenarios!E$10*Scenarios!D$11*Scenarios!D$12,IF(Inputs!$B$13="Held meetings",Scenarios!E$10*Scenarios!D$11*Scenarios!D$12*Scenarios!D$13,IF(Inputs!$B$13="Qualified meetings",Scenarios!E$10*Scenarios!D$11*Scenarios!D$12*Scenarios!D$13*Scenarios!D$14,IF(Inputs!$B$13="Opportunities",Scenarios!E$10*Scenarios!D$11*Scenarios!D$12*Scenarios!D$13*Scenarios!D$14*Scenarios!D$15,IF(Inputs!$B$13="Customers",Scenarios!E$10*Scenarios!D$11*Scenarios!D$12*Scenarios!D$13*Scenarios!D$14*Scenarios!D$15*Scenarios!D$16,1)))))))),Inputs!$B$11*Inputs!$B$10/Scenarios!D$8*1000*Scenarios!D$9*IF(Inputs!$B$13="Clicks",1,IF(Inputs!$B$13="Captured responses",Scenarios!E$10,IF(Inputs!$B$13="CRM records",Scenarios!E$10*Scenarios!D$11,IF(Inputs!$B$13="Bookings",Scenarios!E$10*Scenarios!D$11*Scenarios!D$12,IF(Inputs!$B$13="Held meetings",Scenarios!E$10*Scenarios!D$11*Scenarios!D$12*Scenarios!D$13,IF(Inputs!$B$13="Qualified meetings",Scenarios!E$10*Scenarios!D$11*Scenarios!D$12*Scenarios!D$13*Scenarios!D$14,IF(Inputs!$B$13="Opportunities",Scenarios!E$10*Scenarios!D$11*Scenarios!D$12*Scenarios!D$13*Scenarios!D$14*Scenarios!D$15,IF(Inputs!$B$13="Customers",Scenarios!E$10*Scenarios!D$11*Scenarios!D$12*Scenarios!D$13*Scenarios!D$14*Scenarios!D$15*Scenarios!D$16,1)))))))))),IF(Inputs!$B$9="CPC",Inputs!$B$14*Inputs!$B$15/IF(Inputs!$B$13="Clicks",1,IF(Inputs!$B$13="Captured responses",Scenarios!E$10,IF(Inputs!$B$13="CRM records",Scenarios!E$10*Scenarios!D$11,IF(Inputs!$B$13="Bookings",Scenarios!E$10*Scenarios!D$11*Scenarios!D$12,IF(Inputs!$B$13="Held meetings",Scenarios!E$10*Scenarios!D$11*Scenarios!D$12*Scenarios!D$13,IF(Inputs!$B$13="Qualified meetings",Scenarios!E$10*Scenarios!D$11*Scenarios!D$12*Scenarios!D$13*Scenarios!D$14,IF(Inputs!$B$13="Opportunities",Scenarios!E$10*Scenarios!D$11*Scenarios!D$12*Scenarios!D$13*Scenarios!D$14*Scenarios!D$15,IF(Inputs!$B$13="Customers",Scenarios!E$10*Scenarios!D$11*Scenarios!D$12*Scenarios!D$13*Scenarios!D$14*Scenarios!D$15*Scenarios!D$16,1))))))))*Scenarios!D$7,Inputs!$B$14*Inputs!$B$15/IF(Inputs!$B$13="Clicks",1,IF(Inputs!$B$13="Captured responses",Scenarios!E$10,IF(Inputs!$B$13="CRM records",Scenarios!E$10*Scenarios!D$11,IF(Inputs!$B$13="Bookings",Scenarios!E$10*Scenarios!D$11*Scenarios!D$12,IF(Inputs!$B$13="Held meetings",Scenarios!E$10*Scenarios!D$11*Scenarios!D$12*Scenarios!D$13,IF(Inputs!$B$13="Qualified meetings",Scenarios!E$10*Scenarios!D$11*Scenarios!D$12*Scenarios!D$13*Scenarios!D$14,IF(Inputs!$B$13="Opportunities",Scenarios!E$10*Scenarios!D$11*Scenarios!D$12*Scenarios!D$13*Scenarios!D$14*Scenarios!D$15,IF(Inputs!$B$13="Customers",Scenarios!E$10*Scenarios!D$11*Scenarios!D$12*Scenarios!D$13*Scenarios!D$14*Scenarios!D$15*Scenarios!D$16,1))))))))/Scenarios!D$9*Scenarios!D$8/1000))),"Unknown")</x:f>
        <x:v>Unknown</x:v>
      </x:c>
      <x:c r="K24" s="2" t="n">
        <x:f>IF(AND(ISNUMBER(H24),ISNUMBER(I24),ISNUMBER(J24),OR(E24&lt;&gt;F24,G24&lt;&gt;F24)),MAX(ABS(H24-I24),ABS(J24-I24)),-1)</x:f>
        <x:v>-1</x:v>
      </x:c>
      <x:c r="L24" s="2"/>
    </x:row>
    <x:row r="25">
      <x:c r="A25" s="2"/>
      <x:c r="B25" s="2"/>
      <x:c r="C25" s="2"/>
      <x:c r="D25" s="2" t="str">
        <x:v>Captured response to CRM record</x:v>
      </x:c>
      <x:c r="E25" s="78" t="n">
        <x:f>Scenarios!C11</x:f>
        <x:v>0</x:v>
      </x:c>
      <x:c r="F25" s="78" t="n">
        <x:f>Scenarios!D11</x:f>
        <x:v>0</x:v>
      </x:c>
      <x:c r="G25" s="78" t="n">
        <x:f>Scenarios!E11</x:f>
        <x:v>0</x:v>
      </x:c>
      <x:c r="H25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records",Scenarios!D$10*Scenarios!C$11,IF(Inputs!$B$13="Bookings",Scenarios!D$10*Scenarios!C$11*Scenarios!D$12,IF(Inputs!$B$13="Held meetings",Scenarios!D$10*Scenarios!C$11*Scenarios!D$12*Scenarios!D$13,IF(Inputs!$B$13="Qualified meetings",Scenarios!D$10*Scenarios!C$11*Scenarios!D$12*Scenarios!D$13*Scenarios!D$14,IF(Inputs!$B$13="Opportunities",Scenarios!D$10*Scenarios!C$11*Scenarios!D$12*Scenarios!D$13*Scenarios!D$14*Scenarios!D$15,IF(Inputs!$B$13="Customers",Scenarios!D$10*Scenarios!C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records",Scenarios!D$10*Scenarios!C$11,IF(Inputs!$B$13="Bookings",Scenarios!D$10*Scenarios!C$11*Scenarios!D$12,IF(Inputs!$B$13="Held meetings",Scenarios!D$10*Scenarios!C$11*Scenarios!D$12*Scenarios!D$13,IF(Inputs!$B$13="Qualified meetings",Scenarios!D$10*Scenarios!C$11*Scenarios!D$12*Scenarios!D$13*Scenarios!D$14,IF(Inputs!$B$13="Opportunities",Scenarios!D$10*Scenarios!C$11*Scenarios!D$12*Scenarios!D$13*Scenarios!D$14*Scenarios!D$15,IF(Inputs!$B$13="Customers",Scenarios!D$10*Scenarios!C$11*Scenarios!D$12*Scenarios!D$13*Scenarios!D$14*Scenarios!D$15*Scenarios!D$16,1)))))))))),IF(Inputs!$B$9="CPC",Inputs!$B$14*Inputs!$B$15/IF(Inputs!$B$13="Clicks",1,IF(Inputs!$B$13="Captured responses",Scenarios!D$10,IF(Inputs!$B$13="CRM records",Scenarios!D$10*Scenarios!C$11,IF(Inputs!$B$13="Bookings",Scenarios!D$10*Scenarios!C$11*Scenarios!D$12,IF(Inputs!$B$13="Held meetings",Scenarios!D$10*Scenarios!C$11*Scenarios!D$12*Scenarios!D$13,IF(Inputs!$B$13="Qualified meetings",Scenarios!D$10*Scenarios!C$11*Scenarios!D$12*Scenarios!D$13*Scenarios!D$14,IF(Inputs!$B$13="Opportunities",Scenarios!D$10*Scenarios!C$11*Scenarios!D$12*Scenarios!D$13*Scenarios!D$14*Scenarios!D$15,IF(Inputs!$B$13="Customers",Scenarios!D$10*Scenarios!C$11*Scenarios!D$12*Scenarios!D$13*Scenarios!D$14*Scenarios!D$15*Scenarios!D$16,1))))))))*Scenarios!D$7,Inputs!$B$14*Inputs!$B$15/IF(Inputs!$B$13="Clicks",1,IF(Inputs!$B$13="Captured responses",Scenarios!D$10,IF(Inputs!$B$13="CRM records",Scenarios!D$10*Scenarios!C$11,IF(Inputs!$B$13="Bookings",Scenarios!D$10*Scenarios!C$11*Scenarios!D$12,IF(Inputs!$B$13="Held meetings",Scenarios!D$10*Scenarios!C$11*Scenarios!D$12*Scenarios!D$13,IF(Inputs!$B$13="Qualified meetings",Scenarios!D$10*Scenarios!C$11*Scenarios!D$12*Scenarios!D$13*Scenarios!D$14,IF(Inputs!$B$13="Opportunities",Scenarios!D$10*Scenarios!C$11*Scenarios!D$12*Scenarios!D$13*Scenarios!D$14*Scenarios!D$15,IF(Inputs!$B$13="Customers",Scenarios!D$10*Scenarios!C$11*Scenarios!D$12*Scenarios!D$13*Scenarios!D$14*Scenarios!D$15*Scenarios!D$16,1))))))))/Scenarios!D$9*Scenarios!D$8/1000))),"Unknown")</x:f>
        <x:v>Unknown</x:v>
      </x:c>
      <x:c r="I25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25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records",Scenarios!D$10*Scenarios!E$11,IF(Inputs!$B$13="Bookings",Scenarios!D$10*Scenarios!E$11*Scenarios!D$12,IF(Inputs!$B$13="Held meetings",Scenarios!D$10*Scenarios!E$11*Scenarios!D$12*Scenarios!D$13,IF(Inputs!$B$13="Qualified meetings",Scenarios!D$10*Scenarios!E$11*Scenarios!D$12*Scenarios!D$13*Scenarios!D$14,IF(Inputs!$B$13="Opportunities",Scenarios!D$10*Scenarios!E$11*Scenarios!D$12*Scenarios!D$13*Scenarios!D$14*Scenarios!D$15,IF(Inputs!$B$13="Customers",Scenarios!D$10*Scenarios!E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records",Scenarios!D$10*Scenarios!E$11,IF(Inputs!$B$13="Bookings",Scenarios!D$10*Scenarios!E$11*Scenarios!D$12,IF(Inputs!$B$13="Held meetings",Scenarios!D$10*Scenarios!E$11*Scenarios!D$12*Scenarios!D$13,IF(Inputs!$B$13="Qualified meetings",Scenarios!D$10*Scenarios!E$11*Scenarios!D$12*Scenarios!D$13*Scenarios!D$14,IF(Inputs!$B$13="Opportunities",Scenarios!D$10*Scenarios!E$11*Scenarios!D$12*Scenarios!D$13*Scenarios!D$14*Scenarios!D$15,IF(Inputs!$B$13="Customers",Scenarios!D$10*Scenarios!E$11*Scenarios!D$12*Scenarios!D$13*Scenarios!D$14*Scenarios!D$15*Scenarios!D$16,1)))))))))),IF(Inputs!$B$9="CPC",Inputs!$B$14*Inputs!$B$15/IF(Inputs!$B$13="Clicks",1,IF(Inputs!$B$13="Captured responses",Scenarios!D$10,IF(Inputs!$B$13="CRM records",Scenarios!D$10*Scenarios!E$11,IF(Inputs!$B$13="Bookings",Scenarios!D$10*Scenarios!E$11*Scenarios!D$12,IF(Inputs!$B$13="Held meetings",Scenarios!D$10*Scenarios!E$11*Scenarios!D$12*Scenarios!D$13,IF(Inputs!$B$13="Qualified meetings",Scenarios!D$10*Scenarios!E$11*Scenarios!D$12*Scenarios!D$13*Scenarios!D$14,IF(Inputs!$B$13="Opportunities",Scenarios!D$10*Scenarios!E$11*Scenarios!D$12*Scenarios!D$13*Scenarios!D$14*Scenarios!D$15,IF(Inputs!$B$13="Customers",Scenarios!D$10*Scenarios!E$11*Scenarios!D$12*Scenarios!D$13*Scenarios!D$14*Scenarios!D$15*Scenarios!D$16,1))))))))*Scenarios!D$7,Inputs!$B$14*Inputs!$B$15/IF(Inputs!$B$13="Clicks",1,IF(Inputs!$B$13="Captured responses",Scenarios!D$10,IF(Inputs!$B$13="CRM records",Scenarios!D$10*Scenarios!E$11,IF(Inputs!$B$13="Bookings",Scenarios!D$10*Scenarios!E$11*Scenarios!D$12,IF(Inputs!$B$13="Held meetings",Scenarios!D$10*Scenarios!E$11*Scenarios!D$12*Scenarios!D$13,IF(Inputs!$B$13="Qualified meetings",Scenarios!D$10*Scenarios!E$11*Scenarios!D$12*Scenarios!D$13*Scenarios!D$14,IF(Inputs!$B$13="Opportunities",Scenarios!D$10*Scenarios!E$11*Scenarios!D$12*Scenarios!D$13*Scenarios!D$14*Scenarios!D$15,IF(Inputs!$B$13="Customers",Scenarios!D$10*Scenarios!E$11*Scenarios!D$12*Scenarios!D$13*Scenarios!D$14*Scenarios!D$15*Scenarios!D$16,1))))))))/Scenarios!D$9*Scenarios!D$8/1000))),"Unknown")</x:f>
        <x:v>Unknown</x:v>
      </x:c>
      <x:c r="K25" s="2" t="n">
        <x:f>IF(AND(ISNUMBER(H25),ISNUMBER(I25),ISNUMBER(J25),OR(E25&lt;&gt;F25,G25&lt;&gt;F25)),MAX(ABS(H25-I25),ABS(J25-I25)),-1)</x:f>
        <x:v>-1</x:v>
      </x:c>
      <x:c r="L25" s="2"/>
    </x:row>
    <x:row r="26">
      <x:c r="A26" s="2"/>
      <x:c r="B26" s="2"/>
      <x:c r="C26" s="2"/>
      <x:c r="D26" s="2" t="str">
        <x:v>CRM record to booking</x:v>
      </x:c>
      <x:c r="E26" s="78" t="n">
        <x:f>Scenarios!C12</x:f>
        <x:v>0</x:v>
      </x:c>
      <x:c r="F26" s="78" t="n">
        <x:f>Scenarios!D12</x:f>
        <x:v>0</x:v>
      </x:c>
      <x:c r="G26" s="78" t="n">
        <x:f>Scenarios!E12</x:f>
        <x:v>0</x:v>
      </x:c>
      <x:c r="H26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records",Scenarios!D$10*Scenarios!D$11,IF(Inputs!$B$13="Bookings",Scenarios!D$10*Scenarios!D$11*Scenarios!C$12,IF(Inputs!$B$13="Held meetings",Scenarios!D$10*Scenarios!D$11*Scenarios!C$12*Scenarios!D$13,IF(Inputs!$B$13="Qualified meetings",Scenarios!D$10*Scenarios!D$11*Scenarios!C$12*Scenarios!D$13*Scenarios!D$14,IF(Inputs!$B$13="Opportunities",Scenarios!D$10*Scenarios!D$11*Scenarios!C$12*Scenarios!D$13*Scenarios!D$14*Scenarios!D$15,IF(Inputs!$B$13="Customers",Scenarios!D$10*Scenarios!D$11*Scenarios!C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records",Scenarios!D$10*Scenarios!D$11,IF(Inputs!$B$13="Bookings",Scenarios!D$10*Scenarios!D$11*Scenarios!C$12,IF(Inputs!$B$13="Held meetings",Scenarios!D$10*Scenarios!D$11*Scenarios!C$12*Scenarios!D$13,IF(Inputs!$B$13="Qualified meetings",Scenarios!D$10*Scenarios!D$11*Scenarios!C$12*Scenarios!D$13*Scenarios!D$14,IF(Inputs!$B$13="Opportunities",Scenarios!D$10*Scenarios!D$11*Scenarios!C$12*Scenarios!D$13*Scenarios!D$14*Scenarios!D$15,IF(Inputs!$B$13="Customers",Scenarios!D$10*Scenarios!D$11*Scenarios!C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records",Scenarios!D$10*Scenarios!D$11,IF(Inputs!$B$13="Bookings",Scenarios!D$10*Scenarios!D$11*Scenarios!C$12,IF(Inputs!$B$13="Held meetings",Scenarios!D$10*Scenarios!D$11*Scenarios!C$12*Scenarios!D$13,IF(Inputs!$B$13="Qualified meetings",Scenarios!D$10*Scenarios!D$11*Scenarios!C$12*Scenarios!D$13*Scenarios!D$14,IF(Inputs!$B$13="Opportunities",Scenarios!D$10*Scenarios!D$11*Scenarios!C$12*Scenarios!D$13*Scenarios!D$14*Scenarios!D$15,IF(Inputs!$B$13="Customers",Scenarios!D$10*Scenarios!D$11*Scenarios!C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records",Scenarios!D$10*Scenarios!D$11,IF(Inputs!$B$13="Bookings",Scenarios!D$10*Scenarios!D$11*Scenarios!C$12,IF(Inputs!$B$13="Held meetings",Scenarios!D$10*Scenarios!D$11*Scenarios!C$12*Scenarios!D$13,IF(Inputs!$B$13="Qualified meetings",Scenarios!D$10*Scenarios!D$11*Scenarios!C$12*Scenarios!D$13*Scenarios!D$14,IF(Inputs!$B$13="Opportunities",Scenarios!D$10*Scenarios!D$11*Scenarios!C$12*Scenarios!D$13*Scenarios!D$14*Scenarios!D$15,IF(Inputs!$B$13="Customers",Scenarios!D$10*Scenarios!D$11*Scenarios!C$12*Scenarios!D$13*Scenarios!D$14*Scenarios!D$15*Scenarios!D$16,1))))))))/Scenarios!D$9*Scenarios!D$8/1000))),"Unknown")</x:f>
        <x:v>Unknown</x:v>
      </x:c>
      <x:c r="I26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26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records",Scenarios!D$10*Scenarios!D$11,IF(Inputs!$B$13="Bookings",Scenarios!D$10*Scenarios!D$11*Scenarios!E$12,IF(Inputs!$B$13="Held meetings",Scenarios!D$10*Scenarios!D$11*Scenarios!E$12*Scenarios!D$13,IF(Inputs!$B$13="Qualified meetings",Scenarios!D$10*Scenarios!D$11*Scenarios!E$12*Scenarios!D$13*Scenarios!D$14,IF(Inputs!$B$13="Opportunities",Scenarios!D$10*Scenarios!D$11*Scenarios!E$12*Scenarios!D$13*Scenarios!D$14*Scenarios!D$15,IF(Inputs!$B$13="Customers",Scenarios!D$10*Scenarios!D$11*Scenarios!E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records",Scenarios!D$10*Scenarios!D$11,IF(Inputs!$B$13="Bookings",Scenarios!D$10*Scenarios!D$11*Scenarios!E$12,IF(Inputs!$B$13="Held meetings",Scenarios!D$10*Scenarios!D$11*Scenarios!E$12*Scenarios!D$13,IF(Inputs!$B$13="Qualified meetings",Scenarios!D$10*Scenarios!D$11*Scenarios!E$12*Scenarios!D$13*Scenarios!D$14,IF(Inputs!$B$13="Opportunities",Scenarios!D$10*Scenarios!D$11*Scenarios!E$12*Scenarios!D$13*Scenarios!D$14*Scenarios!D$15,IF(Inputs!$B$13="Customers",Scenarios!D$10*Scenarios!D$11*Scenarios!E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records",Scenarios!D$10*Scenarios!D$11,IF(Inputs!$B$13="Bookings",Scenarios!D$10*Scenarios!D$11*Scenarios!E$12,IF(Inputs!$B$13="Held meetings",Scenarios!D$10*Scenarios!D$11*Scenarios!E$12*Scenarios!D$13,IF(Inputs!$B$13="Qualified meetings",Scenarios!D$10*Scenarios!D$11*Scenarios!E$12*Scenarios!D$13*Scenarios!D$14,IF(Inputs!$B$13="Opportunities",Scenarios!D$10*Scenarios!D$11*Scenarios!E$12*Scenarios!D$13*Scenarios!D$14*Scenarios!D$15,IF(Inputs!$B$13="Customers",Scenarios!D$10*Scenarios!D$11*Scenarios!E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records",Scenarios!D$10*Scenarios!D$11,IF(Inputs!$B$13="Bookings",Scenarios!D$10*Scenarios!D$11*Scenarios!E$12,IF(Inputs!$B$13="Held meetings",Scenarios!D$10*Scenarios!D$11*Scenarios!E$12*Scenarios!D$13,IF(Inputs!$B$13="Qualified meetings",Scenarios!D$10*Scenarios!D$11*Scenarios!E$12*Scenarios!D$13*Scenarios!D$14,IF(Inputs!$B$13="Opportunities",Scenarios!D$10*Scenarios!D$11*Scenarios!E$12*Scenarios!D$13*Scenarios!D$14*Scenarios!D$15,IF(Inputs!$B$13="Customers",Scenarios!D$10*Scenarios!D$11*Scenarios!E$12*Scenarios!D$13*Scenarios!D$14*Scenarios!D$15*Scenarios!D$16,1))))))))/Scenarios!D$9*Scenarios!D$8/1000))),"Unknown")</x:f>
        <x:v>Unknown</x:v>
      </x:c>
      <x:c r="K26" s="2" t="n">
        <x:f>IF(AND(ISNUMBER(H26),ISNUMBER(I26),ISNUMBER(J26),OR(E26&lt;&gt;F26,G26&lt;&gt;F26)),MAX(ABS(H26-I26),ABS(J26-I26)),-1)</x:f>
        <x:v>-1</x:v>
      </x:c>
      <x:c r="L26" s="2"/>
    </x:row>
    <x:row r="27">
      <x:c r="A27" s="2"/>
      <x:c r="B27" s="2"/>
      <x:c r="C27" s="2"/>
      <x:c r="D27" s="2" t="str">
        <x:v>Booking to held meeting</x:v>
      </x:c>
      <x:c r="E27" s="78" t="n">
        <x:f>Scenarios!C13</x:f>
        <x:v>0</x:v>
      </x:c>
      <x:c r="F27" s="78" t="n">
        <x:f>Scenarios!D13</x:f>
        <x:v>0</x:v>
      </x:c>
      <x:c r="G27" s="78" t="n">
        <x:f>Scenarios!E13</x:f>
        <x:v>0</x:v>
      </x:c>
      <x:c r="H27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meetings",Scenarios!D$10*Scenarios!D$11*Scenarios!D$12*Scenarios!C$13,IF(Inputs!$B$13="Qualified meetings",Scenarios!D$10*Scenarios!D$11*Scenarios!D$12*Scenarios!C$13*Scenarios!D$14,IF(Inputs!$B$13="Opportunities",Scenarios!D$10*Scenarios!D$11*Scenarios!D$12*Scenarios!C$13*Scenarios!D$14*Scenarios!D$15,IF(Inputs!$B$13="Customers",Scenarios!D$10*Scenarios!D$11*Scenarios!D$12*Scenarios!C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meetings",Scenarios!D$10*Scenarios!D$11*Scenarios!D$12*Scenarios!C$13,IF(Inputs!$B$13="Qualified meetings",Scenarios!D$10*Scenarios!D$11*Scenarios!D$12*Scenarios!C$13*Scenarios!D$14,IF(Inputs!$B$13="Opportunities",Scenarios!D$10*Scenarios!D$11*Scenarios!D$12*Scenarios!C$13*Scenarios!D$14*Scenarios!D$15,IF(Inputs!$B$13="Customers",Scenarios!D$10*Scenarios!D$11*Scenarios!D$12*Scenarios!C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meetings",Scenarios!D$10*Scenarios!D$11*Scenarios!D$12*Scenarios!C$13,IF(Inputs!$B$13="Qualified meetings",Scenarios!D$10*Scenarios!D$11*Scenarios!D$12*Scenarios!C$13*Scenarios!D$14,IF(Inputs!$B$13="Opportunities",Scenarios!D$10*Scenarios!D$11*Scenarios!D$12*Scenarios!C$13*Scenarios!D$14*Scenarios!D$15,IF(Inputs!$B$13="Customers",Scenarios!D$10*Scenarios!D$11*Scenarios!D$12*Scenarios!C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meetings",Scenarios!D$10*Scenarios!D$11*Scenarios!D$12*Scenarios!C$13,IF(Inputs!$B$13="Qualified meetings",Scenarios!D$10*Scenarios!D$11*Scenarios!D$12*Scenarios!C$13*Scenarios!D$14,IF(Inputs!$B$13="Opportunities",Scenarios!D$10*Scenarios!D$11*Scenarios!D$12*Scenarios!C$13*Scenarios!D$14*Scenarios!D$15,IF(Inputs!$B$13="Customers",Scenarios!D$10*Scenarios!D$11*Scenarios!D$12*Scenarios!C$13*Scenarios!D$14*Scenarios!D$15*Scenarios!D$16,1))))))))/Scenarios!D$9*Scenarios!D$8/1000))),"Unknown")</x:f>
        <x:v>Unknown</x:v>
      </x:c>
      <x:c r="I27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27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meetings",Scenarios!D$10*Scenarios!D$11*Scenarios!D$12*Scenarios!E$13,IF(Inputs!$B$13="Qualified meetings",Scenarios!D$10*Scenarios!D$11*Scenarios!D$12*Scenarios!E$13*Scenarios!D$14,IF(Inputs!$B$13="Opportunities",Scenarios!D$10*Scenarios!D$11*Scenarios!D$12*Scenarios!E$13*Scenarios!D$14*Scenarios!D$15,IF(Inputs!$B$13="Customers",Scenarios!D$10*Scenarios!D$11*Scenarios!D$12*Scenarios!E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meetings",Scenarios!D$10*Scenarios!D$11*Scenarios!D$12*Scenarios!E$13,IF(Inputs!$B$13="Qualified meetings",Scenarios!D$10*Scenarios!D$11*Scenarios!D$12*Scenarios!E$13*Scenarios!D$14,IF(Inputs!$B$13="Opportunities",Scenarios!D$10*Scenarios!D$11*Scenarios!D$12*Scenarios!E$13*Scenarios!D$14*Scenarios!D$15,IF(Inputs!$B$13="Customers",Scenarios!D$10*Scenarios!D$11*Scenarios!D$12*Scenarios!E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meetings",Scenarios!D$10*Scenarios!D$11*Scenarios!D$12*Scenarios!E$13,IF(Inputs!$B$13="Qualified meetings",Scenarios!D$10*Scenarios!D$11*Scenarios!D$12*Scenarios!E$13*Scenarios!D$14,IF(Inputs!$B$13="Opportunities",Scenarios!D$10*Scenarios!D$11*Scenarios!D$12*Scenarios!E$13*Scenarios!D$14*Scenarios!D$15,IF(Inputs!$B$13="Customers",Scenarios!D$10*Scenarios!D$11*Scenarios!D$12*Scenarios!E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meetings",Scenarios!D$10*Scenarios!D$11*Scenarios!D$12*Scenarios!E$13,IF(Inputs!$B$13="Qualified meetings",Scenarios!D$10*Scenarios!D$11*Scenarios!D$12*Scenarios!E$13*Scenarios!D$14,IF(Inputs!$B$13="Opportunities",Scenarios!D$10*Scenarios!D$11*Scenarios!D$12*Scenarios!E$13*Scenarios!D$14*Scenarios!D$15,IF(Inputs!$B$13="Customers",Scenarios!D$10*Scenarios!D$11*Scenarios!D$12*Scenarios!E$13*Scenarios!D$14*Scenarios!D$15*Scenarios!D$16,1))))))))/Scenarios!D$9*Scenarios!D$8/1000))),"Unknown")</x:f>
        <x:v>Unknown</x:v>
      </x:c>
      <x:c r="K27" s="2" t="n">
        <x:f>IF(AND(ISNUMBER(H27),ISNUMBER(I27),ISNUMBER(J27),OR(E27&lt;&gt;F27,G27&lt;&gt;F27)),MAX(ABS(H27-I27),ABS(J27-I27)),-1)</x:f>
        <x:v>-1</x:v>
      </x:c>
      <x:c r="L27" s="2"/>
    </x:row>
    <x:row r="28">
      <x:c r="A28" s="2"/>
      <x:c r="B28" s="2"/>
      <x:c r="C28" s="2"/>
      <x:c r="D28" s="2" t="str">
        <x:v>Held to qualified meeting</x:v>
      </x:c>
      <x:c r="E28" s="78" t="n">
        <x:f>Scenarios!C14</x:f>
        <x:v>0</x:v>
      </x:c>
      <x:c r="F28" s="78" t="n">
        <x:f>Scenarios!D14</x:f>
        <x:v>0</x:v>
      </x:c>
      <x:c r="G28" s="78" t="n">
        <x:f>Scenarios!E14</x:f>
        <x:v>0</x:v>
      </x:c>
      <x:c r="H28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C$14,IF(Inputs!$B$13="Opportunities",Scenarios!D$10*Scenarios!D$11*Scenarios!D$12*Scenarios!D$13*Scenarios!C$14*Scenarios!D$15,IF(Inputs!$B$13="Customers",Scenarios!D$10*Scenarios!D$11*Scenarios!D$12*Scenarios!D$13*Scenarios!C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C$14,IF(Inputs!$B$13="Opportunities",Scenarios!D$10*Scenarios!D$11*Scenarios!D$12*Scenarios!D$13*Scenarios!C$14*Scenarios!D$15,IF(Inputs!$B$13="Customers",Scenarios!D$10*Scenarios!D$11*Scenarios!D$12*Scenarios!D$13*Scenarios!C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C$14,IF(Inputs!$B$13="Opportunities",Scenarios!D$10*Scenarios!D$11*Scenarios!D$12*Scenarios!D$13*Scenarios!C$14*Scenarios!D$15,IF(Inputs!$B$13="Customers",Scenarios!D$10*Scenarios!D$11*Scenarios!D$12*Scenarios!D$13*Scenarios!C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C$14,IF(Inputs!$B$13="Opportunities",Scenarios!D$10*Scenarios!D$11*Scenarios!D$12*Scenarios!D$13*Scenarios!C$14*Scenarios!D$15,IF(Inputs!$B$13="Customers",Scenarios!D$10*Scenarios!D$11*Scenarios!D$12*Scenarios!D$13*Scenarios!C$14*Scenarios!D$15*Scenarios!D$16,1))))))))/Scenarios!D$9*Scenarios!D$8/1000))),"Unknown")</x:f>
        <x:v>Unknown</x:v>
      </x:c>
      <x:c r="I28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28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E$14,IF(Inputs!$B$13="Opportunities",Scenarios!D$10*Scenarios!D$11*Scenarios!D$12*Scenarios!D$13*Scenarios!E$14*Scenarios!D$15,IF(Inputs!$B$13="Customers",Scenarios!D$10*Scenarios!D$11*Scenarios!D$12*Scenarios!D$13*Scenarios!E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E$14,IF(Inputs!$B$13="Opportunities",Scenarios!D$10*Scenarios!D$11*Scenarios!D$12*Scenarios!D$13*Scenarios!E$14*Scenarios!D$15,IF(Inputs!$B$13="Customers",Scenarios!D$10*Scenarios!D$11*Scenarios!D$12*Scenarios!D$13*Scenarios!E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E$14,IF(Inputs!$B$13="Opportunities",Scenarios!D$10*Scenarios!D$11*Scenarios!D$12*Scenarios!D$13*Scenarios!E$14*Scenarios!D$15,IF(Inputs!$B$13="Customers",Scenarios!D$10*Scenarios!D$11*Scenarios!D$12*Scenarios!D$13*Scenarios!E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E$14,IF(Inputs!$B$13="Opportunities",Scenarios!D$10*Scenarios!D$11*Scenarios!D$12*Scenarios!D$13*Scenarios!E$14*Scenarios!D$15,IF(Inputs!$B$13="Customers",Scenarios!D$10*Scenarios!D$11*Scenarios!D$12*Scenarios!D$13*Scenarios!E$14*Scenarios!D$15*Scenarios!D$16,1))))))))/Scenarios!D$9*Scenarios!D$8/1000))),"Unknown")</x:f>
        <x:v>Unknown</x:v>
      </x:c>
      <x:c r="K28" s="2" t="n">
        <x:f>IF(AND(ISNUMBER(H28),ISNUMBER(I28),ISNUMBER(J28),OR(E28&lt;&gt;F28,G28&lt;&gt;F28)),MAX(ABS(H28-I28),ABS(J28-I28)),-1)</x:f>
        <x:v>-1</x:v>
      </x:c>
      <x:c r="L28" s="2"/>
    </x:row>
    <x:row r="29">
      <x:c r="A29" s="2"/>
      <x:c r="B29" s="2"/>
      <x:c r="C29" s="2"/>
      <x:c r="D29" s="2" t="str">
        <x:v>Qualified meeting to opportunity</x:v>
      </x:c>
      <x:c r="E29" s="78" t="n">
        <x:f>Scenarios!C15</x:f>
        <x:v>0</x:v>
      </x:c>
      <x:c r="F29" s="78" t="n">
        <x:f>Scenarios!D15</x:f>
        <x:v>0</x:v>
      </x:c>
      <x:c r="G29" s="78" t="n">
        <x:f>Scenarios!E15</x:f>
        <x:v>0</x:v>
      </x:c>
      <x:c r="H29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C$15,IF(Inputs!$B$13="Customers",Scenarios!D$10*Scenarios!D$11*Scenarios!D$12*Scenarios!D$13*Scenarios!D$14*Scenarios!C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C$15,IF(Inputs!$B$13="Customers",Scenarios!D$10*Scenarios!D$11*Scenarios!D$12*Scenarios!D$13*Scenarios!D$14*Scenarios!C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C$15,IF(Inputs!$B$13="Customers",Scenarios!D$10*Scenarios!D$11*Scenarios!D$12*Scenarios!D$13*Scenarios!D$14*Scenarios!C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C$15,IF(Inputs!$B$13="Customers",Scenarios!D$10*Scenarios!D$11*Scenarios!D$12*Scenarios!D$13*Scenarios!D$14*Scenarios!C$15*Scenarios!D$16,1))))))))/Scenarios!D$9*Scenarios!D$8/1000))),"Unknown")</x:f>
        <x:v>Unknown</x:v>
      </x:c>
      <x:c r="I29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29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E$15,IF(Inputs!$B$13="Customers",Scenarios!D$10*Scenarios!D$11*Scenarios!D$12*Scenarios!D$13*Scenarios!D$14*Scenarios!E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E$15,IF(Inputs!$B$13="Customers",Scenarios!D$10*Scenarios!D$11*Scenarios!D$12*Scenarios!D$13*Scenarios!D$14*Scenarios!E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E$15,IF(Inputs!$B$13="Customers",Scenarios!D$10*Scenarios!D$11*Scenarios!D$12*Scenarios!D$13*Scenarios!D$14*Scenarios!E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E$15,IF(Inputs!$B$13="Customers",Scenarios!D$10*Scenarios!D$11*Scenarios!D$12*Scenarios!D$13*Scenarios!D$14*Scenarios!E$15*Scenarios!D$16,1))))))))/Scenarios!D$9*Scenarios!D$8/1000))),"Unknown")</x:f>
        <x:v>Unknown</x:v>
      </x:c>
      <x:c r="K29" s="2" t="n">
        <x:f>IF(AND(ISNUMBER(H29),ISNUMBER(I29),ISNUMBER(J29),OR(E29&lt;&gt;F29,G29&lt;&gt;F29)),MAX(ABS(H29-I29),ABS(J29-I29)),-1)</x:f>
        <x:v>-1</x:v>
      </x:c>
      <x:c r="L29" s="2"/>
    </x:row>
    <x:row r="30">
      <x:c r="A30" s="2"/>
      <x:c r="B30" s="2"/>
      <x:c r="C30" s="2"/>
      <x:c r="D30" s="2" t="str">
        <x:v>Opportunity to customer</x:v>
      </x:c>
      <x:c r="E30" s="78" t="n">
        <x:f>Scenarios!C16</x:f>
        <x:v>0</x:v>
      </x:c>
      <x:c r="F30" s="78" t="n">
        <x:f>Scenarios!D16</x:f>
        <x:v>0</x:v>
      </x:c>
      <x:c r="G30" s="78" t="n">
        <x:f>Scenarios!E16</x:f>
        <x:v>0</x:v>
      </x:c>
      <x:c r="H30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C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C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C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C$16,1))))))))/Scenarios!D$9*Scenarios!D$8/1000))),"Unknown")</x:f>
        <x:v>Unknown</x:v>
      </x:c>
      <x:c r="I30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Unknown</x:v>
      </x:c>
      <x:c r="J30" s="73" t="str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E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E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E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E$16,1))))))))/Scenarios!D$9*Scenarios!D$8/1000))),"Unknown")</x:f>
        <x:v>Unknown</x:v>
      </x:c>
      <x:c r="K30" s="2" t="n">
        <x:f>IF(AND(ISNUMBER(H30),ISNUMBER(I30),ISNUMBER(J30),OR(E30&lt;&gt;F30,G30&lt;&gt;F30)),MAX(ABS(H30-I30),ABS(J30-I30)),-1)</x:f>
        <x:v>-1</x:v>
      </x:c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dataValidations count="10">
    <x:dataValidation type="list" sqref="B7">
      <x:formula1>"Ready,Not ready,Unconfirmed"</x:formula1>
    </x:dataValidation>
    <x:dataValidation type="list" sqref="B8">
      <x:formula1>"Ready,Not ready,Unconfirmed"</x:formula1>
    </x:dataValidation>
    <x:dataValidation type="list" sqref="B9">
      <x:formula1>"Ready,Not ready,Unconfirmed"</x:formula1>
    </x:dataValidation>
    <x:dataValidation type="list" sqref="B10">
      <x:formula1>"Ready,Not ready,Unconfirmed"</x:formula1>
    </x:dataValidation>
    <x:dataValidation type="list" sqref="B11">
      <x:formula1>"Ready,Not ready,Unconfirmed"</x:formula1>
    </x:dataValidation>
    <x:dataValidation type="list" sqref="B12">
      <x:formula1>"Ready,Not ready,Unconfirmed"</x:formula1>
    </x:dataValidation>
    <x:dataValidation type="list" sqref="B13">
      <x:formula1>"Ready,Not ready,Unconfirmed"</x:formula1>
    </x:dataValidation>
    <x:dataValidation type="list" sqref="B14">
      <x:formula1>"Ready,Not ready,Unconfirmed"</x:formula1>
    </x:dataValidation>
    <x:dataValidation type="list" sqref="B15">
      <x:formula1>"Ready,Not ready,Unconfirmed"</x:formula1>
    </x:dataValidation>
    <x:dataValidation type="list" sqref="B16">
      <x:formula1>"Ready,Not ready,Unconfirmed"</x:formula1>
    </x:dataValidation>
  </x:dataValidations>
  <x:pageMargins left="0.7" right="0.7" top="0.75" bottom="0.75" header="0.3" footer="0.3"/>
</x:worksheet>
</file>