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e3ddfb0c5e47a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ad me" sheetId="1" r:id="Rb65f60cff4984946"/>
    <x:sheet xmlns:r="http://schemas.openxmlformats.org/officeDocument/2006/relationships" name="Inputs" sheetId="2" r:id="Rdf8d6ed265f24b11"/>
    <x:sheet xmlns:r="http://schemas.openxmlformats.org/officeDocument/2006/relationships" name="Scenarios" sheetId="3" r:id="R363970276da344a3"/>
    <x:sheet xmlns:r="http://schemas.openxmlformats.org/officeDocument/2006/relationships" name="Funnel" sheetId="4" r:id="R9eec36f1e9f44956"/>
    <x:sheet xmlns:r="http://schemas.openxmlformats.org/officeDocument/2006/relationships" name="Cost stack" sheetId="5" r:id="Rd5973c6c7cd944cb"/>
    <x:sheet xmlns:r="http://schemas.openxmlformats.org/officeDocument/2006/relationships" name="Decision" sheetId="6" r:id="R7352530d85024c37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$#,##0.00"/>
    <x:numFmt numFmtId="201" formatCode="0.00%"/>
    <x:numFmt numFmtId="202" formatCode="0"/>
    <x:numFmt numFmtId="203" formatCode="0.00"/>
  </x:numFmts>
  <x:fonts count="8">
    <x:font>
      <x:sz val="11"/>
      <x:name val="Carlito"/>
    </x:font>
    <x:font>
      <x:sz val="10"/>
      <x:color rgb="FF172126"/>
      <x:name val="Arial"/>
    </x:font>
    <x:font>
      <x:b/>
      <x:sz val="16"/>
      <x:color rgb="FF172126"/>
      <x:name val="Arial"/>
    </x:font>
    <x:font>
      <x:b/>
      <x:sz val="10"/>
      <x:color rgb="FF8A4B00"/>
      <x:name val="Arial"/>
    </x:font>
    <x:font>
      <x:sz val="9"/>
      <x:color rgb="FF56636A"/>
      <x:name val="Arial"/>
    </x:font>
    <x:font>
      <x:b/>
      <x:sz val="12"/>
      <x:color rgb="FF172126"/>
      <x:name val="Arial"/>
    </x:font>
    <x:font>
      <x:b/>
      <x:sz val="10"/>
      <x:color rgb="FFFFFFFF"/>
      <x:name val="Arial"/>
    </x:font>
    <x:font>
      <x:i/>
      <x:sz val="10"/>
      <x:color rgb="FF56636A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FFF2CC"/>
      </x:patternFill>
    </x:fill>
    <x:fill>
      <x:patternFill patternType="solid">
        <x:fgColor rgb="FFE8F4F1"/>
      </x:patternFill>
    </x:fill>
    <x:fill>
      <x:patternFill patternType="solid">
        <x:fgColor rgb="FF172126"/>
      </x:patternFill>
    </x:fill>
  </x:fills>
  <x:borders count="26">
    <x:border/>
    <x:border>
      <x:bottom style="medium">
        <x:color rgb="FFA6FFCB"/>
      </x:bottom>
    </x:border>
    <x:border>
      <x:left style="thin">
        <x:color rgb="FFD1C79A"/>
      </x:left>
      <x:right style="thin">
        <x:color rgb="FFD1C79A"/>
      </x:right>
      <x:top style="thin">
        <x:color rgb="FFD1C79A"/>
      </x:top>
      <x:bottom style="thin">
        <x:color rgb="FFD1C79A"/>
      </x:bottom>
    </x:border>
    <x:border>
      <x:left style="thin">
        <x:color rgb="FFB9D7CF"/>
      </x:left>
      <x:right style="thin">
        <x:color rgb="FFB9D7CF"/>
      </x:right>
      <x:top style="thin">
        <x:color rgb="FFB9D7CF"/>
      </x:top>
      <x:bottom style="thin">
        <x:color rgb="FFB9D7CF"/>
      </x:bottom>
    </x:border>
    <x:border>
      <x:left style="thin">
        <x:color rgb="FFD1C79A"/>
      </x:left>
      <x:right style="thin">
        <x:color rgb="FFD1C79A"/>
      </x:right>
      <x:top style="thin">
        <x:color rgb="FFD1C79A"/>
      </x:top>
    </x:border>
    <x:border>
      <x:left style="thin">
        <x:color rgb="FFD1C79A"/>
      </x:left>
      <x:right style="thin">
        <x:color rgb="FFD1C79A"/>
      </x:right>
    </x:border>
    <x:border>
      <x:left style="thin">
        <x:color rgb="FFD1C79A"/>
      </x:left>
      <x:right style="thin">
        <x:color rgb="FFD1C79A"/>
      </x:right>
      <x:bottom style="thin">
        <x:color rgb="FFD1C79A"/>
      </x:bottom>
    </x:border>
    <x:border>
      <x:left style="thin">
        <x:color rgb="FFD1C79A"/>
      </x:left>
      <x:top style="thin">
        <x:color rgb="FFD1C79A"/>
      </x:top>
    </x:border>
    <x:border>
      <x:top style="thin">
        <x:color rgb="FFD1C79A"/>
      </x:top>
    </x:border>
    <x:border>
      <x:right style="thin">
        <x:color rgb="FFD1C79A"/>
      </x:right>
      <x:top style="thin">
        <x:color rgb="FFD1C79A"/>
      </x:top>
    </x:border>
    <x:border>
      <x:left style="thin">
        <x:color rgb="FFD1C79A"/>
      </x:left>
    </x:border>
    <x:border>
      <x:right style="thin">
        <x:color rgb="FFD1C79A"/>
      </x:right>
    </x:border>
    <x:border>
      <x:left style="thin">
        <x:color rgb="FFD1C79A"/>
      </x:left>
      <x:bottom style="thin">
        <x:color rgb="FFD1C79A"/>
      </x:bottom>
    </x:border>
    <x:border>
      <x:bottom style="thin">
        <x:color rgb="FFD1C79A"/>
      </x:bottom>
    </x:border>
    <x:border>
      <x:right style="thin">
        <x:color rgb="FFD1C79A"/>
      </x:right>
      <x:bottom style="thin">
        <x:color rgb="FFD1C79A"/>
      </x:bottom>
    </x:border>
    <x:border>
      <x:left style="thin">
        <x:color rgb="FFB9D7CF"/>
      </x:left>
      <x:right style="thin">
        <x:color rgb="FFB9D7CF"/>
      </x:right>
      <x:top style="thin">
        <x:color rgb="FFB9D7CF"/>
      </x:top>
    </x:border>
    <x:border>
      <x:left style="thin">
        <x:color rgb="FFB9D7CF"/>
      </x:left>
      <x:right style="thin">
        <x:color rgb="FFB9D7CF"/>
      </x:right>
    </x:border>
    <x:border>
      <x:left style="thin">
        <x:color rgb="FFB9D7CF"/>
      </x:left>
      <x:right style="thin">
        <x:color rgb="FFB9D7CF"/>
      </x:right>
      <x:bottom style="thin">
        <x:color rgb="FFB9D7CF"/>
      </x:bottom>
    </x:border>
    <x:border>
      <x:left style="thin">
        <x:color rgb="FFB9D7CF"/>
      </x:left>
      <x:top style="thin">
        <x:color rgb="FFB9D7CF"/>
      </x:top>
    </x:border>
    <x:border>
      <x:top style="thin">
        <x:color rgb="FFB9D7CF"/>
      </x:top>
    </x:border>
    <x:border>
      <x:right style="thin">
        <x:color rgb="FFB9D7CF"/>
      </x:right>
      <x:top style="thin">
        <x:color rgb="FFB9D7CF"/>
      </x:top>
    </x:border>
    <x:border>
      <x:left style="thin">
        <x:color rgb="FFB9D7CF"/>
      </x:left>
    </x:border>
    <x:border>
      <x:right style="thin">
        <x:color rgb="FFB9D7CF"/>
      </x:right>
    </x:border>
    <x:border>
      <x:left style="thin">
        <x:color rgb="FFB9D7CF"/>
      </x:left>
      <x:bottom style="thin">
        <x:color rgb="FFB9D7CF"/>
      </x:bottom>
    </x:border>
    <x:border>
      <x:bottom style="thin">
        <x:color rgb="FFB9D7CF"/>
      </x:bottom>
    </x:border>
    <x:border>
      <x:right style="thin">
        <x:color rgb="FFB9D7CF"/>
      </x:right>
      <x:bottom style="thin">
        <x:color rgb="FFB9D7CF"/>
      </x:bottom>
    </x:border>
  </x:borders>
  <x:cellStyleXfs count="1">
    <x:xf numFmtId="0" fontId="0" fillId="0" borderId="0"/>
  </x:cellStyleXfs>
  <x:cellXfs count="80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2" fillId="0" borderId="1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4" fillId="0" borderId="1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1" fillId="2" borderId="2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1" fillId="3" borderId="3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/>
    </x:xf>
    <x:xf numFmtId="0" fontId="6" fillId="4" borderId="0" xfId="0" applyNumberFormat="1" applyFont="1" applyFill="1" applyBorder="1" applyAlignment="1">
      <x:alignment vertical="center"/>
    </x:xf>
    <x:xf numFmtId="0" fontId="1" fillId="2" borderId="4" xfId="0" applyNumberFormat="1" applyFont="1" applyFill="1" applyBorder="1" applyAlignment="1">
      <x:alignment vertical="center"/>
    </x:xf>
    <x:xf numFmtId="0" fontId="1" fillId="2" borderId="5" xfId="0" applyNumberFormat="1" applyFont="1" applyFill="1" applyBorder="1" applyAlignment="1">
      <x:alignment vertical="center"/>
    </x:xf>
    <x:xf numFmtId="0" fontId="1" fillId="2" borderId="6" xfId="0" applyNumberFormat="1" applyFont="1" applyFill="1" applyBorder="1" applyAlignment="1">
      <x:alignment vertical="center"/>
    </x:xf>
    <x:xf numFmtId="0" fontId="1" fillId="2" borderId="7" xfId="0" applyNumberFormat="1" applyFont="1" applyFill="1" applyBorder="1" applyAlignment="1">
      <x:alignment vertical="center"/>
    </x:xf>
    <x:xf numFmtId="0" fontId="1" fillId="2" borderId="8" xfId="0" applyNumberFormat="1" applyFont="1" applyFill="1" applyBorder="1" applyAlignment="1">
      <x:alignment vertical="center"/>
    </x:xf>
    <x:xf numFmtId="0" fontId="1" fillId="2" borderId="9" xfId="0" applyNumberFormat="1" applyFont="1" applyFill="1" applyBorder="1" applyAlignment="1">
      <x:alignment vertical="center"/>
    </x:xf>
    <x:xf numFmtId="0" fontId="1" fillId="2" borderId="10" xfId="0" applyNumberFormat="1" applyFont="1" applyFill="1" applyBorder="1" applyAlignment="1">
      <x:alignment vertical="center"/>
    </x:xf>
    <x:xf numFmtId="0" fontId="1" fillId="2" borderId="11" xfId="0" applyNumberFormat="1" applyFont="1" applyFill="1" applyBorder="1" applyAlignment="1">
      <x:alignment vertical="center"/>
    </x:xf>
    <x:xf numFmtId="0" fontId="1" fillId="2" borderId="12" xfId="0" applyNumberFormat="1" applyFont="1" applyFill="1" applyBorder="1" applyAlignment="1">
      <x:alignment vertical="center"/>
    </x:xf>
    <x:xf numFmtId="0" fontId="1" fillId="2" borderId="13" xfId="0" applyNumberFormat="1" applyFont="1" applyFill="1" applyBorder="1" applyAlignment="1">
      <x:alignment vertical="center"/>
    </x:xf>
    <x:xf numFmtId="0" fontId="1" fillId="2" borderId="14" xfId="0" applyNumberFormat="1" applyFont="1" applyFill="1" applyBorder="1" applyAlignment="1">
      <x:alignment vertical="center"/>
    </x:xf>
    <x:xf numFmtId="200" fontId="1" fillId="2" borderId="5" xfId="0" applyNumberFormat="1" applyFont="1" applyFill="1" applyBorder="1" applyAlignment="1">
      <x:alignment vertical="center"/>
    </x:xf>
    <x:xf numFmtId="0" fontId="7" fillId="0" borderId="0" xfId="0" applyNumberFormat="1" applyFont="1" applyFill="1" applyBorder="1" applyAlignment="1">
      <x:alignment vertical="center"/>
    </x:xf>
    <x:xf numFmtId="0" fontId="1" fillId="3" borderId="15" xfId="0" applyNumberFormat="1" applyFont="1" applyFill="1" applyBorder="1" applyAlignment="1">
      <x:alignment vertical="center"/>
    </x:xf>
    <x:xf numFmtId="0" fontId="1" fillId="3" borderId="16" xfId="0" applyNumberFormat="1" applyFont="1" applyFill="1" applyBorder="1" applyAlignment="1">
      <x:alignment vertical="center"/>
    </x:xf>
    <x:xf numFmtId="0" fontId="1" fillId="3" borderId="17" xfId="0" applyNumberFormat="1" applyFont="1" applyFill="1" applyBorder="1" applyAlignment="1">
      <x:alignment vertical="center"/>
    </x:xf>
    <x:xf numFmtId="200" fontId="1" fillId="2" borderId="7" xfId="0" applyNumberFormat="1" applyFont="1" applyFill="1" applyBorder="1" applyAlignment="1">
      <x:alignment vertical="center"/>
    </x:xf>
    <x:xf numFmtId="200" fontId="1" fillId="2" borderId="8" xfId="0" applyNumberFormat="1" applyFont="1" applyFill="1" applyBorder="1" applyAlignment="1">
      <x:alignment vertical="center"/>
    </x:xf>
    <x:xf numFmtId="200" fontId="1" fillId="2" borderId="10" xfId="0" applyNumberFormat="1" applyFont="1" applyFill="1" applyBorder="1" applyAlignment="1">
      <x:alignment vertical="center"/>
    </x:xf>
    <x:xf numFmtId="200" fontId="1" fillId="2" borderId="0" xfId="0" applyNumberFormat="1" applyFont="1" applyFill="1" applyBorder="1" applyAlignment="1">
      <x:alignment vertical="center"/>
    </x:xf>
    <x:xf numFmtId="201" fontId="1" fillId="2" borderId="10" xfId="0" applyNumberFormat="1" applyFont="1" applyFill="1" applyBorder="1" applyAlignment="1">
      <x:alignment vertical="center"/>
    </x:xf>
    <x:xf numFmtId="201" fontId="1" fillId="2" borderId="0" xfId="0" applyNumberFormat="1" applyFont="1" applyFill="1" applyBorder="1" applyAlignment="1">
      <x:alignment vertical="center"/>
    </x:xf>
    <x:xf numFmtId="201" fontId="1" fillId="2" borderId="12" xfId="0" applyNumberFormat="1" applyFont="1" applyFill="1" applyBorder="1" applyAlignment="1">
      <x:alignment vertical="center"/>
    </x:xf>
    <x:xf numFmtId="201" fontId="1" fillId="2" borderId="13" xfId="0" applyNumberFormat="1" applyFont="1" applyFill="1" applyBorder="1" applyAlignment="1">
      <x:alignment vertical="center"/>
    </x:xf>
    <x:xf numFmtId="200" fontId="1" fillId="3" borderId="15" xfId="0" applyNumberFormat="1" applyFont="1" applyFill="1" applyBorder="1" applyAlignment="1">
      <x:alignment vertical="center"/>
    </x:xf>
    <x:xf numFmtId="200" fontId="1" fillId="3" borderId="16" xfId="0" applyNumberFormat="1" applyFont="1" applyFill="1" applyBorder="1" applyAlignment="1">
      <x:alignment vertical="center"/>
    </x:xf>
    <x:xf numFmtId="201" fontId="1" fillId="3" borderId="16" xfId="0" applyNumberFormat="1" applyFont="1" applyFill="1" applyBorder="1" applyAlignment="1">
      <x:alignment vertical="center"/>
    </x:xf>
    <x:xf numFmtId="201" fontId="1" fillId="3" borderId="17" xfId="0" applyNumberFormat="1" applyFont="1" applyFill="1" applyBorder="1" applyAlignment="1">
      <x:alignment vertical="center"/>
    </x:xf>
    <x:xf numFmtId="200" fontId="1" fillId="2" borderId="12" xfId="0" applyNumberFormat="1" applyFont="1" applyFill="1" applyBorder="1" applyAlignment="1">
      <x:alignment vertical="center"/>
    </x:xf>
    <x:xf numFmtId="200" fontId="1" fillId="2" borderId="13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vertical="center"/>
    </x:xf>
    <x:xf numFmtId="0" fontId="1" fillId="3" borderId="18" xfId="0" applyNumberFormat="1" applyFont="1" applyFill="1" applyBorder="1" applyAlignment="1">
      <x:alignment vertical="center"/>
    </x:xf>
    <x:xf numFmtId="0" fontId="1" fillId="3" borderId="19" xfId="0" applyNumberFormat="1" applyFont="1" applyFill="1" applyBorder="1" applyAlignment="1">
      <x:alignment vertical="center"/>
    </x:xf>
    <x:xf numFmtId="0" fontId="1" fillId="3" borderId="20" xfId="0" applyNumberFormat="1" applyFont="1" applyFill="1" applyBorder="1" applyAlignment="1">
      <x:alignment vertical="center"/>
    </x:xf>
    <x:xf numFmtId="0" fontId="1" fillId="3" borderId="21" xfId="0" applyNumberFormat="1" applyFont="1" applyFill="1" applyBorder="1" applyAlignment="1">
      <x:alignment vertical="center"/>
    </x:xf>
    <x:xf numFmtId="0" fontId="1" fillId="3" borderId="22" xfId="0" applyNumberFormat="1" applyFont="1" applyFill="1" applyBorder="1" applyAlignment="1">
      <x:alignment vertical="center"/>
    </x:xf>
    <x:xf numFmtId="0" fontId="1" fillId="3" borderId="23" xfId="0" applyNumberFormat="1" applyFont="1" applyFill="1" applyBorder="1" applyAlignment="1">
      <x:alignment vertical="center"/>
    </x:xf>
    <x:xf numFmtId="0" fontId="1" fillId="3" borderId="24" xfId="0" applyNumberFormat="1" applyFont="1" applyFill="1" applyBorder="1" applyAlignment="1">
      <x:alignment vertical="center"/>
    </x:xf>
    <x:xf numFmtId="0" fontId="1" fillId="3" borderId="25" xfId="0" applyNumberFormat="1" applyFont="1" applyFill="1" applyBorder="1" applyAlignment="1">
      <x:alignment vertical="center"/>
    </x:xf>
    <x:xf numFmtId="200" fontId="1" fillId="3" borderId="21" xfId="0" applyNumberFormat="1" applyFont="1" applyFill="1" applyBorder="1" applyAlignment="1">
      <x:alignment vertical="center"/>
    </x:xf>
    <x:xf numFmtId="200" fontId="1" fillId="3" borderId="0" xfId="0" applyNumberFormat="1" applyFont="1" applyFill="1" applyBorder="1" applyAlignment="1">
      <x:alignment vertical="center"/>
    </x:xf>
    <x:xf numFmtId="200" fontId="1" fillId="3" borderId="22" xfId="0" applyNumberFormat="1" applyFont="1" applyFill="1" applyBorder="1" applyAlignment="1">
      <x:alignment vertical="center"/>
    </x:xf>
    <x:xf numFmtId="202" fontId="1" fillId="3" borderId="21" xfId="0" applyNumberFormat="1" applyFont="1" applyFill="1" applyBorder="1" applyAlignment="1">
      <x:alignment vertical="center"/>
    </x:xf>
    <x:xf numFmtId="202" fontId="1" fillId="3" borderId="0" xfId="0" applyNumberFormat="1" applyFont="1" applyFill="1" applyBorder="1" applyAlignment="1">
      <x:alignment vertical="center"/>
    </x:xf>
    <x:xf numFmtId="202" fontId="1" fillId="3" borderId="22" xfId="0" applyNumberFormat="1" applyFont="1" applyFill="1" applyBorder="1" applyAlignment="1">
      <x:alignment vertical="center"/>
    </x:xf>
    <x:xf numFmtId="0" fontId="1" fillId="3" borderId="23" xfId="0" applyNumberFormat="1" applyFont="1" applyFill="1" applyBorder="1" applyAlignment="1">
      <x:alignment vertical="center" wrapText="1"/>
    </x:xf>
    <x:xf numFmtId="0" fontId="1" fillId="3" borderId="24" xfId="0" applyNumberFormat="1" applyFont="1" applyFill="1" applyBorder="1" applyAlignment="1">
      <x:alignment vertical="center" wrapText="1"/>
    </x:xf>
    <x:xf numFmtId="0" fontId="1" fillId="3" borderId="25" xfId="0" applyNumberFormat="1" applyFont="1" applyFill="1" applyBorder="1" applyAlignment="1">
      <x:alignment vertical="center" wrapText="1"/>
    </x:xf>
    <x:xf numFmtId="0" fontId="0" fillId="4" borderId="0" xfId="0" applyNumberFormat="1" applyFont="1" applyFill="1" applyBorder="1"/>
    <x:xf numFmtId="0" fontId="6" fillId="4" borderId="0" xfId="0" applyNumberFormat="1" applyFont="1" applyFill="1" applyBorder="1"/>
    <x:xf numFmtId="0" fontId="0" fillId="3" borderId="0" xfId="0" applyNumberFormat="1" applyFont="1" applyFill="1" applyBorder="1"/>
    <x:xf numFmtId="0" fontId="0" fillId="3" borderId="20" xfId="0" applyNumberFormat="1" applyFont="1" applyFill="1" applyBorder="1"/>
    <x:xf numFmtId="0" fontId="0" fillId="3" borderId="22" xfId="0" applyNumberFormat="1" applyFont="1" applyFill="1" applyBorder="1"/>
    <x:xf numFmtId="0" fontId="0" fillId="3" borderId="25" xfId="0" applyNumberFormat="1" applyFont="1" applyFill="1" applyBorder="1"/>
    <x:xf numFmtId="203" fontId="1" fillId="3" borderId="19" xfId="0" applyNumberFormat="1" applyFont="1" applyFill="1" applyBorder="1" applyAlignment="1">
      <x:alignment vertical="center"/>
    </x:xf>
    <x:xf numFmtId="203" fontId="1" fillId="3" borderId="0" xfId="0" applyNumberFormat="1" applyFont="1" applyFill="1" applyBorder="1" applyAlignment="1">
      <x:alignment vertical="center"/>
    </x:xf>
    <x:xf numFmtId="203" fontId="1" fillId="3" borderId="24" xfId="0" applyNumberFormat="1" applyFont="1" applyFill="1" applyBorder="1" applyAlignment="1">
      <x:alignment vertical="center"/>
    </x:xf>
    <x:xf numFmtId="203" fontId="1" fillId="0" borderId="0" xfId="0" applyNumberFormat="1" applyFont="1" applyFill="1" applyBorder="1" applyAlignment="1">
      <x:alignment vertical="center"/>
    </x:xf>
    <x:xf numFmtId="200" fontId="1" fillId="3" borderId="18" xfId="0" applyNumberFormat="1" applyFont="1" applyFill="1" applyBorder="1" applyAlignment="1">
      <x:alignment vertical="center"/>
    </x:xf>
    <x:xf numFmtId="200" fontId="1" fillId="3" borderId="19" xfId="0" applyNumberFormat="1" applyFont="1" applyFill="1" applyBorder="1" applyAlignment="1">
      <x:alignment vertical="center"/>
    </x:xf>
    <x:xf numFmtId="201" fontId="1" fillId="3" borderId="23" xfId="0" applyNumberFormat="1" applyFont="1" applyFill="1" applyBorder="1" applyAlignment="1">
      <x:alignment vertical="center"/>
    </x:xf>
    <x:xf numFmtId="201" fontId="1" fillId="3" borderId="24" xfId="0" applyNumberFormat="1" applyFont="1" applyFill="1" applyBorder="1" applyAlignment="1">
      <x:alignment vertical="center"/>
    </x:xf>
    <x:xf numFmtId="201" fontId="1" fillId="0" borderId="0" xfId="0" applyNumberFormat="1" applyFont="1" applyFill="1" applyBorder="1" applyAlignment="1">
      <x:alignment vertical="center"/>
    </x:xf>
    <x:xf numFmtId="0" fontId="0" fillId="3" borderId="25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b28b5a084ba47a9" /><Relationship Type="http://schemas.openxmlformats.org/officeDocument/2006/relationships/theme" Target="/xl/theme/theme1.xml" Id="Rb41617f7578b4744" /><Relationship Type="http://schemas.openxmlformats.org/officeDocument/2006/relationships/sharedStrings" Target="/xl/sharedStrings.xml" Id="R1c6683d237b54ee8" /><Relationship Type="http://schemas.openxmlformats.org/officeDocument/2006/relationships/worksheet" Target="/xl/worksheets/sheet1.xml" Id="Rb65f60cff4984946" /><Relationship Type="http://schemas.openxmlformats.org/officeDocument/2006/relationships/worksheet" Target="/xl/worksheets/sheet2.xml" Id="Rdf8d6ed265f24b11" /><Relationship Type="http://schemas.openxmlformats.org/officeDocument/2006/relationships/worksheet" Target="/xl/worksheets/sheet3.xml" Id="R363970276da344a3" /><Relationship Type="http://schemas.openxmlformats.org/officeDocument/2006/relationships/worksheet" Target="/xl/worksheets/sheet4.xml" Id="R9eec36f1e9f44956" /><Relationship Type="http://schemas.openxmlformats.org/officeDocument/2006/relationships/worksheet" Target="/xl/worksheets/sheet5.xml" Id="Rd5973c6c7cd944cb" /><Relationship Type="http://schemas.openxmlformats.org/officeDocument/2006/relationships/worksheet" Target="/xl/worksheets/sheet6.xml" Id="R7352530d85024c37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36" hidden="0" customWidth="1"/>
    <x:col min="2" max="2" width="65" hidden="0" customWidth="1"/>
    <x:col min="3" max="3" width="17" hidden="0" customWidth="1"/>
    <x:col min="4" max="4" width="17" hidden="0" customWidth="1"/>
    <x:col min="5" max="5" width="17" hidden="0" customWidth="1"/>
    <x:col min="6" max="6" width="23" hidden="0" customWidth="1"/>
    <x:col min="7" max="7" width="23" hidden="0" customWidth="1"/>
    <x:col min="8" max="8" width="23" hidden="0" customWidth="1"/>
    <x:col min="9" max="9" width="18" hidden="0" customWidth="1"/>
    <x:col min="10" max="10" width="18" hidden="0" customWidth="1"/>
    <x:col min="11" max="11" width="18" hidden="0" customWidth="1"/>
    <x:col min="12" max="12" width="18" hidden="0" customWidth="1"/>
  </x:cols>
  <x:sheetData>
    <x:row r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</x:row>
    <x:row r="2">
      <x:c r="A2" s="4" t="str">
        <x:v>Read me</x:v>
      </x:c>
      <x:c r="B2" s="5"/>
      <x:c r="C2" s="5"/>
      <x:c r="D2" s="5"/>
      <x:c r="E2" s="5"/>
      <x:c r="F2" s="7" t="str">
        <x:v>Calculation version</x:v>
      </x:c>
      <x:c r="G2" s="7" t="str">
        <x:v>linkedin-ads-cost-1.1.0</x:v>
      </x:c>
      <x:c r="H2" s="5"/>
      <x:c r="I2" s="2"/>
      <x:c r="J2" s="2"/>
      <x:c r="K2" s="2"/>
      <x:c r="L2" s="2"/>
    </x:row>
    <x:row r="3">
      <x:c r="A3" s="6" t="str">
        <x:v>Fictional planning example</x:v>
      </x:c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</x:row>
    <x:row r="4">
      <x:c r="A4" s="2"/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</x:row>
    <x:row r="5">
      <x:c r="A5" s="2"/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</x:row>
    <x:row r="6">
      <x:c r="A6" s="8" t="str">
        <x:v>What this workbook does</x:v>
      </x:c>
      <x:c r="B6" s="2"/>
      <x:c r="C6" s="2"/>
      <x:c r="D6" s="2"/>
      <x:c r="E6" s="2"/>
      <x:c r="F6" s="2"/>
      <x:c r="G6" s="2"/>
      <x:c r="H6" s="2"/>
      <x:c r="I6" s="2"/>
      <x:c r="J6" s="2"/>
      <x:c r="K6" s="2"/>
      <x:c r="L6" s="2"/>
    </x:row>
    <x:row r="7">
      <x:c r="A7" s="13" t="str">
        <x:v>It works forward from a media budget or backward from the evidence needed. It keeps captured responses separate from CRM records and preserves unknown values instead of turning them into zero.</x:v>
      </x:c>
      <x:c r="B7" s="13"/>
      <x:c r="C7" s="13"/>
      <x:c r="D7" s="13"/>
      <x:c r="E7" s="13"/>
      <x:c r="F7" s="13"/>
      <x:c r="G7" s="13"/>
      <x:c r="H7" s="13"/>
      <x:c r="I7" s="2"/>
      <x:c r="J7" s="2"/>
      <x:c r="K7" s="2"/>
      <x:c r="L7" s="2"/>
    </x:row>
    <x:row r="8">
      <x:c r="A8" s="13"/>
      <x:c r="B8" s="13"/>
      <x:c r="C8" s="13"/>
      <x:c r="D8" s="13"/>
      <x:c r="E8" s="13"/>
      <x:c r="F8" s="13"/>
      <x:c r="G8" s="13"/>
      <x:c r="H8" s="13"/>
      <x:c r="I8" s="2"/>
      <x:c r="J8" s="2"/>
      <x:c r="K8" s="2"/>
      <x:c r="L8" s="2"/>
    </x:row>
    <x:row r="9">
      <x:c r="A9" s="13" t="str">
        <x:v>1. Complete Inputs and choose the decision scenario.</x:v>
      </x:c>
      <x:c r="B9" s="13"/>
      <x:c r="C9" s="13"/>
      <x:c r="D9" s="13"/>
      <x:c r="E9" s="13"/>
      <x:c r="F9" s="13"/>
      <x:c r="G9" s="13"/>
      <x:c r="H9" s="13"/>
      <x:c r="I9" s="2"/>
      <x:c r="J9" s="2"/>
      <x:c r="K9" s="2"/>
      <x:c r="L9" s="2"/>
    </x:row>
    <x:row r="10">
      <x:c r="A10" s="13" t="str">
        <x:v>2. Enter low, base and high assumptions with their source and date window.</x:v>
      </x:c>
      <x:c r="B10" s="13"/>
      <x:c r="C10" s="13"/>
      <x:c r="D10" s="13"/>
      <x:c r="E10" s="13"/>
      <x:c r="F10" s="13"/>
      <x:c r="G10" s="13"/>
      <x:c r="H10" s="13"/>
      <x:c r="I10" s="2"/>
      <x:c r="J10" s="2"/>
      <x:c r="K10" s="2"/>
      <x:c r="L10" s="2"/>
    </x:row>
    <x:row r="11">
      <x:c r="A11" s="13" t="str">
        <x:v>3. Enter every non-media cost. Leave unknown costs blank; type 0 only when zero is intentional.</x:v>
      </x:c>
      <x:c r="B11" s="13"/>
      <x:c r="C11" s="13"/>
      <x:c r="D11" s="13"/>
      <x:c r="E11" s="13"/>
      <x:c r="F11" s="13"/>
      <x:c r="G11" s="13"/>
      <x:c r="H11" s="13"/>
      <x:c r="I11" s="2"/>
      <x:c r="J11" s="2"/>
      <x:c r="K11" s="2"/>
      <x:c r="L11" s="2"/>
    </x:row>
    <x:row r="12">
      <x:c r="A12" s="13" t="str">
        <x:v>4. Set each readiness gate to Ready, Not ready or Unconfirmed.</x:v>
      </x:c>
      <x:c r="B12" s="13"/>
      <x:c r="C12" s="13"/>
      <x:c r="D12" s="13"/>
      <x:c r="E12" s="13"/>
      <x:c r="F12" s="13"/>
      <x:c r="G12" s="13"/>
      <x:c r="H12" s="13"/>
      <x:c r="I12" s="2"/>
      <x:c r="J12" s="2"/>
      <x:c r="K12" s="2"/>
      <x:c r="L12" s="2"/>
    </x:row>
    <x:row r="13">
      <x:c r="A13" s="13" t="str">
        <x:v>5. Read the selected rule, reasons and one-input sensitivity on Decision.</x:v>
      </x:c>
      <x:c r="B13" s="13"/>
      <x:c r="C13" s="13"/>
      <x:c r="D13" s="13"/>
      <x:c r="E13" s="13"/>
      <x:c r="F13" s="13"/>
      <x:c r="G13" s="13"/>
      <x:c r="H13" s="13"/>
      <x:c r="I13" s="2"/>
      <x:c r="J13" s="2"/>
      <x:c r="K13" s="2"/>
      <x:c r="L13" s="2"/>
    </x:row>
    <x:row r="14">
      <x:c r="A14" s="13"/>
      <x:c r="B14" s="13"/>
      <x:c r="C14" s="13"/>
      <x:c r="D14" s="13"/>
      <x:c r="E14" s="13"/>
      <x:c r="F14" s="13"/>
      <x:c r="G14" s="13"/>
      <x:c r="H14" s="13"/>
      <x:c r="I14" s="2"/>
      <x:c r="J14" s="2"/>
      <x:c r="K14" s="2"/>
      <x:c r="L14" s="2"/>
    </x:row>
    <x:row r="15">
      <x:c r="A15" s="13" t="str">
        <x:v>Model statement</x:v>
      </x:c>
      <x:c r="B15" s="13" t="str">
        <x:v>Modeled from entered assumptions. Planning arithmetic only; not a platform forecast or performance promise.</x:v>
      </x:c>
      <x:c r="C15" s="13"/>
      <x:c r="D15" s="13"/>
      <x:c r="E15" s="13"/>
      <x:c r="F15" s="13"/>
      <x:c r="G15" s="13"/>
      <x:c r="H15" s="13"/>
      <x:c r="I15" s="2"/>
      <x:c r="J15" s="2"/>
      <x:c r="K15" s="2"/>
      <x:c r="L15" s="2"/>
    </x:row>
    <x:row r="16">
      <x:c r="A16" s="2"/>
      <x:c r="B16" s="2"/>
      <x:c r="C16" s="2"/>
      <x:c r="D16" s="2"/>
      <x:c r="E16" s="2"/>
      <x:c r="F16" s="2"/>
      <x:c r="G16" s="2"/>
      <x:c r="H16" s="2"/>
      <x:c r="I16" s="2"/>
      <x:c r="J16" s="2"/>
      <x:c r="K16" s="2"/>
      <x:c r="L16" s="2"/>
    </x:row>
    <x:row r="17">
      <x:c r="A17" s="2" t="str">
        <x:v>Color key</x:v>
      </x:c>
      <x:c r="B17" s="2" t="str">
        <x:v>Editable inputs</x:v>
      </x:c>
      <x:c r="C17" s="2" t="str">
        <x:v>Formula results</x:v>
      </x:c>
      <x:c r="D17" s="2"/>
      <x:c r="E17" s="2"/>
      <x:c r="F17" s="2"/>
      <x:c r="G17" s="2"/>
      <x:c r="H17" s="2"/>
      <x:c r="I17" s="2"/>
      <x:c r="J17" s="2"/>
      <x:c r="K17" s="2"/>
      <x:c r="L17" s="2"/>
    </x:row>
    <x:row r="18">
      <x:c r="A18" s="2"/>
      <x:c r="B18" s="10" t="str">
        <x:v>Yellow</x:v>
      </x:c>
      <x:c r="C18" s="12" t="str">
        <x:v>Green</x:v>
      </x:c>
      <x:c r="D18" s="2"/>
      <x:c r="E18" s="2"/>
      <x:c r="F18" s="2"/>
      <x:c r="G18" s="2"/>
      <x:c r="H18" s="2"/>
      <x:c r="I18" s="2"/>
      <x:c r="J18" s="2"/>
      <x:c r="K18" s="2"/>
      <x:c r="L18" s="2"/>
    </x:row>
    <x:row r="19">
      <x:c r="A19" s="2"/>
      <x:c r="B19" s="2"/>
      <x:c r="C19" s="2"/>
      <x:c r="D19" s="2"/>
      <x:c r="E19" s="2"/>
      <x:c r="F19" s="2"/>
      <x:c r="G19" s="2"/>
      <x:c r="H19" s="2"/>
      <x:c r="I19" s="2"/>
      <x:c r="J19" s="2"/>
      <x:c r="K19" s="2"/>
      <x:c r="L19" s="2"/>
    </x:row>
    <x:row r="20">
      <x:c r="A20" s="2"/>
      <x:c r="B20" s="2"/>
      <x:c r="C20" s="2"/>
      <x:c r="D20" s="2"/>
      <x:c r="E20" s="2"/>
      <x:c r="F20" s="2"/>
      <x:c r="G20" s="2"/>
      <x:c r="H20" s="2"/>
      <x:c r="I20" s="2"/>
      <x:c r="J20" s="2"/>
      <x:c r="K20" s="2"/>
      <x:c r="L20" s="2"/>
    </x:row>
    <x:row r="21">
      <x:c r="A21" s="2"/>
      <x:c r="B21" s="2"/>
      <x:c r="C21" s="2"/>
      <x:c r="D21" s="2"/>
      <x:c r="E21" s="2"/>
      <x:c r="F21" s="2"/>
      <x:c r="G21" s="2"/>
      <x:c r="H21" s="2"/>
      <x:c r="I21" s="2"/>
      <x:c r="J21" s="2"/>
      <x:c r="K21" s="2"/>
      <x:c r="L21" s="2"/>
    </x:row>
    <x:row r="22">
      <x:c r="A22" s="2"/>
      <x:c r="B22" s="2"/>
      <x:c r="C22" s="2"/>
      <x:c r="D22" s="2"/>
      <x:c r="E22" s="2"/>
      <x:c r="F22" s="2"/>
      <x:c r="G22" s="2"/>
      <x:c r="H22" s="2"/>
      <x:c r="I22" s="2"/>
      <x:c r="J22" s="2"/>
      <x:c r="K22" s="2"/>
      <x:c r="L22" s="2"/>
    </x:row>
    <x:row r="23">
      <x:c r="A23" s="2"/>
      <x:c r="B23" s="2"/>
      <x:c r="C23" s="2"/>
      <x:c r="D23" s="2"/>
      <x:c r="E23" s="2"/>
      <x:c r="F23" s="2"/>
      <x:c r="G23" s="2"/>
      <x:c r="H23" s="2"/>
      <x:c r="I23" s="2"/>
      <x:c r="J23" s="2"/>
      <x:c r="K23" s="2"/>
      <x:c r="L23" s="2"/>
    </x:row>
    <x:row r="24">
      <x:c r="A24" s="2"/>
      <x:c r="B24" s="2"/>
      <x:c r="C24" s="2"/>
      <x:c r="D24" s="2"/>
      <x:c r="E24" s="2"/>
      <x:c r="F24" s="2"/>
      <x:c r="G24" s="2"/>
      <x:c r="H24" s="2"/>
      <x:c r="I24" s="2"/>
      <x:c r="J24" s="2"/>
      <x:c r="K24" s="2"/>
      <x:c r="L24" s="2"/>
    </x:row>
    <x:row r="25">
      <x:c r="A25" s="2"/>
      <x:c r="B25" s="2"/>
      <x:c r="C25" s="2"/>
      <x:c r="D25" s="2"/>
      <x:c r="E25" s="2"/>
      <x:c r="F25" s="2"/>
      <x:c r="G25" s="2"/>
      <x:c r="H25" s="2"/>
      <x:c r="I25" s="2"/>
      <x:c r="J25" s="2"/>
      <x:c r="K25" s="2"/>
      <x:c r="L25" s="2"/>
    </x:row>
    <x:row r="26">
      <x:c r="A26" s="2"/>
      <x:c r="B26" s="2"/>
      <x:c r="C26" s="2"/>
      <x:c r="D26" s="2"/>
      <x:c r="E26" s="2"/>
      <x:c r="F26" s="2"/>
      <x:c r="G26" s="2"/>
      <x:c r="H26" s="2"/>
      <x:c r="I26" s="2"/>
      <x:c r="J26" s="2"/>
      <x:c r="K26" s="2"/>
      <x:c r="L26" s="2"/>
    </x:row>
    <x:row r="27">
      <x:c r="A27" s="2"/>
      <x:c r="B27" s="2"/>
      <x:c r="C27" s="2"/>
      <x:c r="D27" s="2"/>
      <x:c r="E27" s="2"/>
      <x:c r="F27" s="2"/>
      <x:c r="G27" s="2"/>
      <x:c r="H27" s="2"/>
      <x:c r="I27" s="2"/>
      <x:c r="J27" s="2"/>
      <x:c r="K27" s="2"/>
      <x:c r="L27" s="2"/>
    </x:row>
    <x:row r="28">
      <x:c r="A28" s="2"/>
      <x:c r="B28" s="2"/>
      <x:c r="C28" s="2"/>
      <x:c r="D28" s="2"/>
      <x:c r="E28" s="2"/>
      <x:c r="F28" s="2"/>
      <x:c r="G28" s="2"/>
      <x:c r="H28" s="2"/>
      <x:c r="I28" s="2"/>
      <x:c r="J28" s="2"/>
      <x:c r="K28" s="2"/>
      <x:c r="L28" s="2"/>
    </x:row>
    <x:row r="29">
      <x:c r="A29" s="2"/>
      <x:c r="B29" s="2"/>
      <x:c r="C29" s="2"/>
      <x:c r="D29" s="2"/>
      <x:c r="E29" s="2"/>
      <x:c r="F29" s="2"/>
      <x:c r="G29" s="2"/>
      <x:c r="H29" s="2"/>
      <x:c r="I29" s="2"/>
      <x:c r="J29" s="2"/>
      <x:c r="K29" s="2"/>
      <x:c r="L29" s="2"/>
    </x:row>
    <x:row r="30">
      <x:c r="A30" s="2"/>
      <x:c r="B30" s="2"/>
      <x:c r="C30" s="2"/>
      <x:c r="D30" s="2"/>
      <x:c r="E30" s="2"/>
      <x:c r="F30" s="2"/>
      <x:c r="G30" s="2"/>
      <x:c r="H30" s="2"/>
      <x:c r="I30" s="2"/>
      <x:c r="J30" s="2"/>
      <x:c r="K30" s="2"/>
      <x:c r="L30" s="2"/>
    </x:row>
    <x:row r="31">
      <x:c r="A31" s="2"/>
      <x:c r="B31" s="2"/>
      <x:c r="C31" s="2"/>
      <x:c r="D31" s="2"/>
      <x:c r="E31" s="2"/>
      <x:c r="F31" s="2"/>
      <x:c r="G31" s="2"/>
      <x:c r="H31" s="2"/>
      <x:c r="I31" s="2"/>
      <x:c r="J31" s="2"/>
      <x:c r="K31" s="2"/>
      <x:c r="L31" s="2"/>
    </x:row>
    <x:row r="32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  <x:c r="L32" s="2"/>
    </x:row>
    <x:row r="33">
      <x:c r="A33" s="2"/>
      <x:c r="B33" s="2"/>
      <x:c r="C33" s="2"/>
      <x:c r="D33" s="2"/>
      <x:c r="E33" s="2"/>
      <x:c r="F33" s="2"/>
      <x:c r="G33" s="2"/>
      <x:c r="H33" s="2"/>
      <x:c r="I33" s="2"/>
      <x:c r="J33" s="2"/>
      <x:c r="K33" s="2"/>
      <x:c r="L33" s="2"/>
    </x:row>
    <x:row r="34">
      <x:c r="A34" s="2"/>
      <x:c r="B34" s="2"/>
      <x:c r="C34" s="2"/>
      <x:c r="D34" s="2"/>
      <x:c r="E34" s="2"/>
      <x:c r="F34" s="2"/>
      <x:c r="G34" s="2"/>
      <x:c r="H34" s="2"/>
      <x:c r="I34" s="2"/>
      <x:c r="J34" s="2"/>
      <x:c r="K34" s="2"/>
      <x:c r="L34" s="2"/>
    </x:row>
    <x:row r="35">
      <x:c r="A35" s="2"/>
      <x:c r="B35" s="2"/>
      <x:c r="C35" s="2"/>
      <x:c r="D35" s="2"/>
      <x:c r="E35" s="2"/>
      <x:c r="F35" s="2"/>
      <x:c r="G35" s="2"/>
      <x:c r="H35" s="2"/>
      <x:c r="I35" s="2"/>
      <x:c r="J35" s="2"/>
      <x:c r="K35" s="2"/>
      <x:c r="L35" s="2"/>
    </x:row>
    <x:row r="36">
      <x:c r="A36" s="2"/>
      <x:c r="B36" s="2"/>
      <x:c r="C36" s="2"/>
      <x:c r="D36" s="2"/>
      <x:c r="E36" s="2"/>
      <x:c r="F36" s="2"/>
      <x:c r="G36" s="2"/>
      <x:c r="H36" s="2"/>
      <x:c r="I36" s="2"/>
      <x:c r="J36" s="2"/>
      <x:c r="K36" s="2"/>
      <x:c r="L36" s="2"/>
    </x:row>
    <x:row r="37">
      <x:c r="A37" s="2"/>
      <x:c r="B37" s="2"/>
      <x:c r="C37" s="2"/>
      <x:c r="D37" s="2"/>
      <x:c r="E37" s="2"/>
      <x:c r="F37" s="2"/>
      <x:c r="G37" s="2"/>
      <x:c r="H37" s="2"/>
      <x:c r="I37" s="2"/>
      <x:c r="J37" s="2"/>
      <x:c r="K37" s="2"/>
      <x:c r="L37" s="2"/>
    </x:row>
    <x:row r="38">
      <x:c r="A38" s="2"/>
      <x:c r="B38" s="2"/>
      <x:c r="C38" s="2"/>
      <x:c r="D38" s="2"/>
      <x:c r="E38" s="2"/>
      <x:c r="F38" s="2"/>
      <x:c r="G38" s="2"/>
      <x:c r="H38" s="2"/>
      <x:c r="I38" s="2"/>
      <x:c r="J38" s="2"/>
      <x:c r="K38" s="2"/>
      <x:c r="L38" s="2"/>
    </x:row>
    <x:row r="39">
      <x:c r="A39" s="2"/>
      <x:c r="B39" s="2"/>
      <x:c r="C39" s="2"/>
      <x:c r="D39" s="2"/>
      <x:c r="E39" s="2"/>
      <x:c r="F39" s="2"/>
      <x:c r="G39" s="2"/>
      <x:c r="H39" s="2"/>
      <x:c r="I39" s="2"/>
      <x:c r="J39" s="2"/>
      <x:c r="K39" s="2"/>
      <x:c r="L39" s="2"/>
    </x:row>
    <x:row r="40">
      <x:c r="A40" s="2"/>
      <x:c r="B40" s="2"/>
      <x:c r="C40" s="2"/>
      <x:c r="D40" s="2"/>
      <x:c r="E40" s="2"/>
      <x:c r="F40" s="2"/>
      <x:c r="G40" s="2"/>
      <x:c r="H40" s="2"/>
      <x:c r="I40" s="2"/>
      <x:c r="J40" s="2"/>
      <x:c r="K40" s="2"/>
      <x:c r="L40" s="2"/>
    </x:row>
    <x:row r="41">
      <x:c r="A41" s="2"/>
      <x:c r="B41" s="2"/>
      <x:c r="C41" s="2"/>
      <x:c r="D41" s="2"/>
      <x:c r="E41" s="2"/>
      <x:c r="F41" s="2"/>
      <x:c r="G41" s="2"/>
      <x:c r="H41" s="2"/>
      <x:c r="I41" s="2"/>
      <x:c r="J41" s="2"/>
      <x:c r="K41" s="2"/>
      <x:c r="L41" s="2"/>
    </x:row>
    <x:row r="42">
      <x:c r="A42" s="2"/>
      <x:c r="B42" s="2"/>
      <x:c r="C42" s="2"/>
      <x:c r="D42" s="2"/>
      <x:c r="E42" s="2"/>
      <x:c r="F42" s="2"/>
      <x:c r="G42" s="2"/>
      <x:c r="H42" s="2"/>
      <x:c r="I42" s="2"/>
      <x:c r="J42" s="2"/>
      <x:c r="K42" s="2"/>
      <x:c r="L42" s="2"/>
    </x:row>
    <x:row r="43">
      <x:c r="A43" s="2"/>
      <x:c r="B43" s="2"/>
      <x:c r="C43" s="2"/>
      <x:c r="D43" s="2"/>
      <x:c r="E43" s="2"/>
      <x:c r="F43" s="2"/>
      <x:c r="G43" s="2"/>
      <x:c r="H43" s="2"/>
      <x:c r="I43" s="2"/>
      <x:c r="J43" s="2"/>
      <x:c r="K43" s="2"/>
      <x:c r="L43" s="2"/>
    </x:row>
    <x:row r="44">
      <x:c r="A44" s="2"/>
      <x:c r="B44" s="2"/>
      <x:c r="C44" s="2"/>
      <x:c r="D44" s="2"/>
      <x:c r="E44" s="2"/>
      <x:c r="F44" s="2"/>
      <x:c r="G44" s="2"/>
      <x:c r="H44" s="2"/>
      <x:c r="I44" s="2"/>
      <x:c r="J44" s="2"/>
      <x:c r="K44" s="2"/>
      <x:c r="L44" s="2"/>
    </x:row>
    <x:row r="45">
      <x:c r="A45" s="2"/>
      <x:c r="B45" s="2"/>
      <x:c r="C45" s="2"/>
      <x:c r="D45" s="2"/>
      <x:c r="E45" s="2"/>
      <x:c r="F45" s="2"/>
      <x:c r="G45" s="2"/>
      <x:c r="H45" s="2"/>
      <x:c r="I45" s="2"/>
      <x:c r="J45" s="2"/>
      <x:c r="K45" s="2"/>
      <x:c r="L45" s="2"/>
    </x:row>
    <x:row r="46">
      <x:c r="A46" s="2"/>
      <x:c r="B46" s="2"/>
      <x:c r="C46" s="2"/>
      <x:c r="D46" s="2"/>
      <x:c r="E46" s="2"/>
      <x:c r="F46" s="2"/>
      <x:c r="G46" s="2"/>
      <x:c r="H46" s="2"/>
      <x:c r="I46" s="2"/>
      <x:c r="J46" s="2"/>
      <x:c r="K46" s="2"/>
      <x:c r="L46" s="2"/>
    </x:row>
    <x:row r="47">
      <x:c r="A47" s="2"/>
      <x:c r="B47" s="2"/>
      <x:c r="C47" s="2"/>
      <x:c r="D47" s="2"/>
      <x:c r="E47" s="2"/>
      <x:c r="F47" s="2"/>
      <x:c r="G47" s="2"/>
      <x:c r="H47" s="2"/>
      <x:c r="I47" s="2"/>
      <x:c r="J47" s="2"/>
      <x:c r="K47" s="2"/>
      <x:c r="L47" s="2"/>
    </x:row>
    <x:row r="48">
      <x:c r="A48" s="2"/>
      <x:c r="B48" s="2"/>
      <x:c r="C48" s="2"/>
      <x:c r="D48" s="2"/>
      <x:c r="E48" s="2"/>
      <x:c r="F48" s="2"/>
      <x:c r="G48" s="2"/>
      <x:c r="H48" s="2"/>
      <x:c r="I48" s="2"/>
      <x:c r="J48" s="2"/>
      <x:c r="K48" s="2"/>
      <x:c r="L48" s="2"/>
    </x:row>
    <x:row r="49">
      <x:c r="A49" s="2"/>
      <x:c r="B49" s="2"/>
      <x:c r="C49" s="2"/>
      <x:c r="D49" s="2"/>
      <x:c r="E49" s="2"/>
      <x:c r="F49" s="2"/>
      <x:c r="G49" s="2"/>
      <x:c r="H49" s="2"/>
      <x:c r="I49" s="2"/>
      <x:c r="J49" s="2"/>
      <x:c r="K49" s="2"/>
      <x:c r="L49" s="2"/>
    </x:row>
    <x:row r="50">
      <x:c r="A50" s="2"/>
      <x:c r="B50" s="2"/>
      <x:c r="C50" s="2"/>
      <x:c r="D50" s="2"/>
      <x:c r="E50" s="2"/>
      <x:c r="F50" s="2"/>
      <x:c r="G50" s="2"/>
      <x:c r="H50" s="2"/>
      <x:c r="I50" s="2"/>
      <x:c r="J50" s="2"/>
      <x:c r="K50" s="2"/>
      <x:c r="L50" s="2"/>
    </x:row>
    <x:row r="51">
      <x:c r="A51" s="2"/>
      <x:c r="B51" s="2"/>
      <x:c r="C51" s="2"/>
      <x:c r="D51" s="2"/>
      <x:c r="E51" s="2"/>
      <x:c r="F51" s="2"/>
      <x:c r="G51" s="2"/>
      <x:c r="H51" s="2"/>
      <x:c r="I51" s="2"/>
      <x:c r="J51" s="2"/>
      <x:c r="K51" s="2"/>
      <x:c r="L51" s="2"/>
    </x:row>
    <x:row r="52">
      <x:c r="A52" s="2"/>
      <x:c r="B52" s="2"/>
      <x:c r="C52" s="2"/>
      <x:c r="D52" s="2"/>
      <x:c r="E52" s="2"/>
      <x:c r="F52" s="2"/>
      <x:c r="G52" s="2"/>
      <x:c r="H52" s="2"/>
      <x:c r="I52" s="2"/>
      <x:c r="J52" s="2"/>
      <x:c r="K52" s="2"/>
      <x:c r="L52" s="2"/>
    </x:row>
    <x:row r="53">
      <x:c r="A53" s="2"/>
      <x:c r="B53" s="2"/>
      <x:c r="C53" s="2"/>
      <x:c r="D53" s="2"/>
      <x:c r="E53" s="2"/>
      <x:c r="F53" s="2"/>
      <x:c r="G53" s="2"/>
      <x:c r="H53" s="2"/>
      <x:c r="I53" s="2"/>
      <x:c r="J53" s="2"/>
      <x:c r="K53" s="2"/>
      <x:c r="L53" s="2"/>
    </x:row>
    <x:row r="54">
      <x:c r="A54" s="2"/>
      <x:c r="B54" s="2"/>
      <x:c r="C54" s="2"/>
      <x:c r="D54" s="2"/>
      <x:c r="E54" s="2"/>
      <x:c r="F54" s="2"/>
      <x:c r="G54" s="2"/>
      <x:c r="H54" s="2"/>
      <x:c r="I54" s="2"/>
      <x:c r="J54" s="2"/>
      <x:c r="K54" s="2"/>
      <x:c r="L54" s="2"/>
    </x:row>
    <x:row r="55">
      <x:c r="A55" s="2"/>
      <x:c r="B55" s="2"/>
      <x:c r="C55" s="2"/>
      <x:c r="D55" s="2"/>
      <x:c r="E55" s="2"/>
      <x:c r="F55" s="2"/>
      <x:c r="G55" s="2"/>
      <x:c r="H55" s="2"/>
      <x:c r="I55" s="2"/>
      <x:c r="J55" s="2"/>
      <x:c r="K55" s="2"/>
      <x:c r="L55" s="2"/>
    </x:row>
    <x:row r="56">
      <x:c r="A56" s="2"/>
      <x:c r="B56" s="2"/>
      <x:c r="C56" s="2"/>
      <x:c r="D56" s="2"/>
      <x:c r="E56" s="2"/>
      <x:c r="F56" s="2"/>
      <x:c r="G56" s="2"/>
      <x:c r="H56" s="2"/>
      <x:c r="I56" s="2"/>
      <x:c r="J56" s="2"/>
      <x:c r="K56" s="2"/>
      <x:c r="L56" s="2"/>
    </x:row>
    <x:row r="57">
      <x:c r="A57" s="2"/>
      <x:c r="B57" s="2"/>
      <x:c r="C57" s="2"/>
      <x:c r="D57" s="2"/>
      <x:c r="E57" s="2"/>
      <x:c r="F57" s="2"/>
      <x:c r="G57" s="2"/>
      <x:c r="H57" s="2"/>
      <x:c r="I57" s="2"/>
      <x:c r="J57" s="2"/>
      <x:c r="K57" s="2"/>
      <x:c r="L57" s="2"/>
    </x:row>
    <x:row r="58">
      <x:c r="A58" s="2"/>
      <x:c r="B58" s="2"/>
      <x:c r="C58" s="2"/>
      <x:c r="D58" s="2"/>
      <x:c r="E58" s="2"/>
      <x:c r="F58" s="2"/>
      <x:c r="G58" s="2"/>
      <x:c r="H58" s="2"/>
      <x:c r="I58" s="2"/>
      <x:c r="J58" s="2"/>
      <x:c r="K58" s="2"/>
      <x:c r="L58" s="2"/>
    </x:row>
    <x:row r="59">
      <x:c r="A59" s="2"/>
      <x:c r="B59" s="2"/>
      <x:c r="C59" s="2"/>
      <x:c r="D59" s="2"/>
      <x:c r="E59" s="2"/>
      <x:c r="F59" s="2"/>
      <x:c r="G59" s="2"/>
      <x:c r="H59" s="2"/>
      <x:c r="I59" s="2"/>
      <x:c r="J59" s="2"/>
      <x:c r="K59" s="2"/>
      <x:c r="L59" s="2"/>
    </x:row>
    <x:row r="60">
      <x:c r="A60" s="2"/>
      <x:c r="B60" s="2"/>
      <x:c r="C60" s="2"/>
      <x:c r="D60" s="2"/>
      <x:c r="E60" s="2"/>
      <x:c r="F60" s="2"/>
      <x:c r="G60" s="2"/>
      <x:c r="H60" s="2"/>
      <x:c r="I60" s="2"/>
      <x:c r="J60" s="2"/>
      <x:c r="K60" s="2"/>
      <x:c r="L60" s="2"/>
    </x:row>
    <x:row r="61">
      <x:c r="A61" s="2"/>
      <x:c r="B61" s="2"/>
      <x:c r="C61" s="2"/>
      <x:c r="D61" s="2"/>
      <x:c r="E61" s="2"/>
      <x:c r="F61" s="2"/>
      <x:c r="G61" s="2"/>
      <x:c r="H61" s="2"/>
      <x:c r="I61" s="2"/>
      <x:c r="J61" s="2"/>
      <x:c r="K61" s="2"/>
      <x:c r="L61" s="2"/>
    </x:row>
    <x:row r="62">
      <x:c r="A62" s="2"/>
      <x:c r="B62" s="2"/>
      <x:c r="C62" s="2"/>
      <x:c r="D62" s="2"/>
      <x:c r="E62" s="2"/>
      <x:c r="F62" s="2"/>
      <x:c r="G62" s="2"/>
      <x:c r="H62" s="2"/>
      <x:c r="I62" s="2"/>
      <x:c r="J62" s="2"/>
      <x:c r="K62" s="2"/>
      <x:c r="L62" s="2"/>
    </x:row>
    <x:row r="63">
      <x:c r="A63" s="2"/>
      <x:c r="B63" s="2"/>
      <x:c r="C63" s="2"/>
      <x:c r="D63" s="2"/>
      <x:c r="E63" s="2"/>
      <x:c r="F63" s="2"/>
      <x:c r="G63" s="2"/>
      <x:c r="H63" s="2"/>
      <x:c r="I63" s="2"/>
      <x:c r="J63" s="2"/>
      <x:c r="K63" s="2"/>
      <x:c r="L63" s="2"/>
    </x:row>
    <x:row r="64">
      <x:c r="A64" s="2"/>
      <x:c r="B64" s="2"/>
      <x:c r="C64" s="2"/>
      <x:c r="D64" s="2"/>
      <x:c r="E64" s="2"/>
      <x:c r="F64" s="2"/>
      <x:c r="G64" s="2"/>
      <x:c r="H64" s="2"/>
      <x:c r="I64" s="2"/>
      <x:c r="J64" s="2"/>
      <x:c r="K64" s="2"/>
      <x:c r="L64" s="2"/>
    </x:row>
    <x:row r="65">
      <x:c r="A65" s="2"/>
      <x:c r="B65" s="2"/>
      <x:c r="C65" s="2"/>
      <x:c r="D65" s="2"/>
      <x:c r="E65" s="2"/>
      <x:c r="F65" s="2"/>
      <x:c r="G65" s="2"/>
      <x:c r="H65" s="2"/>
      <x:c r="I65" s="2"/>
      <x:c r="J65" s="2"/>
      <x:c r="K65" s="2"/>
      <x:c r="L65" s="2"/>
    </x:row>
    <x:row r="66">
      <x:c r="A66" s="2"/>
      <x:c r="B66" s="2"/>
      <x:c r="C66" s="2"/>
      <x:c r="D66" s="2"/>
      <x:c r="E66" s="2"/>
      <x:c r="F66" s="2"/>
      <x:c r="G66" s="2"/>
      <x:c r="H66" s="2"/>
      <x:c r="I66" s="2"/>
      <x:c r="J66" s="2"/>
      <x:c r="K66" s="2"/>
      <x:c r="L66" s="2"/>
    </x:row>
    <x:row r="67">
      <x:c r="A67" s="2"/>
      <x:c r="B67" s="2"/>
      <x:c r="C67" s="2"/>
      <x:c r="D67" s="2"/>
      <x:c r="E67" s="2"/>
      <x:c r="F67" s="2"/>
      <x:c r="G67" s="2"/>
      <x:c r="H67" s="2"/>
      <x:c r="I67" s="2"/>
      <x:c r="J67" s="2"/>
      <x:c r="K67" s="2"/>
      <x:c r="L67" s="2"/>
    </x:row>
    <x:row r="68">
      <x:c r="A68" s="2"/>
      <x:c r="B68" s="2"/>
      <x:c r="C68" s="2"/>
      <x:c r="D68" s="2"/>
      <x:c r="E68" s="2"/>
      <x:c r="F68" s="2"/>
      <x:c r="G68" s="2"/>
      <x:c r="H68" s="2"/>
      <x:c r="I68" s="2"/>
      <x:c r="J68" s="2"/>
      <x:c r="K68" s="2"/>
      <x:c r="L68" s="2"/>
    </x:row>
    <x:row r="69">
      <x:c r="A69" s="2"/>
      <x:c r="B69" s="2"/>
      <x:c r="C69" s="2"/>
      <x:c r="D69" s="2"/>
      <x:c r="E69" s="2"/>
      <x:c r="F69" s="2"/>
      <x:c r="G69" s="2"/>
      <x:c r="H69" s="2"/>
      <x:c r="I69" s="2"/>
      <x:c r="J69" s="2"/>
      <x:c r="K69" s="2"/>
      <x:c r="L69" s="2"/>
    </x:row>
    <x:row r="70">
      <x:c r="A70" s="2"/>
      <x:c r="B70" s="2"/>
      <x:c r="C70" s="2"/>
      <x:c r="D70" s="2"/>
      <x:c r="E70" s="2"/>
      <x:c r="F70" s="2"/>
      <x:c r="G70" s="2"/>
      <x:c r="H70" s="2"/>
      <x:c r="I70" s="2"/>
      <x:c r="J70" s="2"/>
      <x:c r="K70" s="2"/>
      <x:c r="L70" s="2"/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31" hidden="0" customWidth="1"/>
    <x:col min="2" max="2" width="20" hidden="0" customWidth="1"/>
    <x:col min="3" max="3" width="17" hidden="0" customWidth="1"/>
    <x:col min="4" max="4" width="17" hidden="0" customWidth="1"/>
    <x:col min="5" max="5" width="17" hidden="0" customWidth="1"/>
    <x:col min="6" max="6" width="23" hidden="0" customWidth="1"/>
    <x:col min="7" max="7" width="23" hidden="0" customWidth="1"/>
    <x:col min="8" max="8" width="23" hidden="0" customWidth="1"/>
    <x:col min="9" max="9" width="18" hidden="0" customWidth="1"/>
    <x:col min="10" max="10" width="18" hidden="0" customWidth="1"/>
    <x:col min="11" max="11" width="18" hidden="0" customWidth="1"/>
    <x:col min="12" max="12" width="18" hidden="0" customWidth="1"/>
  </x:cols>
  <x:sheetData>
    <x:row r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</x:row>
    <x:row r="2">
      <x:c r="A2" s="4" t="str">
        <x:v>Inputs</x:v>
      </x:c>
      <x:c r="B2" s="5"/>
      <x:c r="C2" s="5"/>
      <x:c r="D2" s="5"/>
      <x:c r="E2" s="5"/>
      <x:c r="F2" s="7" t="str">
        <x:v>Calculation version</x:v>
      </x:c>
      <x:c r="G2" s="7" t="str">
        <x:v>linkedin-ads-cost-1.1.0</x:v>
      </x:c>
      <x:c r="H2" s="5"/>
      <x:c r="I2" s="2"/>
      <x:c r="J2" s="2"/>
      <x:c r="K2" s="2"/>
      <x:c r="L2" s="2"/>
    </x:row>
    <x:row r="3">
      <x:c r="A3" s="6" t="str">
        <x:v>Fictional planning example</x:v>
      </x:c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</x:row>
    <x:row r="4">
      <x:c r="A4" s="2"/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</x:row>
    <x:row r="5">
      <x:c r="A5" s="2"/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</x:row>
    <x:row r="6">
      <x:c r="A6" s="15" t="str">
        <x:v>Planning question</x:v>
      </x:c>
      <x:c r="B6" s="15" t="str">
        <x:v>Input</x:v>
      </x:c>
      <x:c r="C6" s="15" t="str">
        <x:v>Status</x:v>
      </x:c>
      <x:c r="D6" s="15" t="str">
        <x:v>Source</x:v>
      </x:c>
      <x:c r="E6" s="15" t="str">
        <x:v>Date window</x:v>
      </x:c>
      <x:c r="F6" s="15" t="str">
        <x:v>Notes</x:v>
      </x:c>
      <x:c r="G6" s="2"/>
      <x:c r="H6" s="2"/>
      <x:c r="I6" s="2"/>
      <x:c r="J6" s="2"/>
      <x:c r="K6" s="2"/>
      <x:c r="L6" s="2"/>
    </x:row>
    <x:row r="7">
      <x:c r="A7" s="2" t="str">
        <x:v>Decision scenario</x:v>
      </x:c>
      <x:c r="B7" s="16" t="str">
        <x:v>Base</x:v>
      </x:c>
      <x:c r="C7" s="19" t="str">
        <x:v>Fictional</x:v>
      </x:c>
      <x:c r="D7" s="20" t="str">
        <x:v>Maestro named-account planning example</x:v>
      </x:c>
      <x:c r="E7" s="21" t="str">
        <x:v>Created 2026-09-25</x:v>
      </x:c>
      <x:c r="F7" s="2"/>
      <x:c r="G7" s="2"/>
      <x:c r="H7" s="2"/>
      <x:c r="I7" s="2"/>
      <x:c r="J7" s="2"/>
      <x:c r="K7" s="2"/>
      <x:c r="L7" s="2"/>
    </x:row>
    <x:row r="8">
      <x:c r="A8" s="2" t="str">
        <x:v>Direction</x:v>
      </x:c>
      <x:c r="B8" s="17" t="str">
        <x:v>Target to budget</x:v>
      </x:c>
      <x:c r="C8" s="22" t="str">
        <x:v>Fictional</x:v>
      </x:c>
      <x:c r="D8" s="9" t="str">
        <x:v>Maestro named-account planning example</x:v>
      </x:c>
      <x:c r="E8" s="23" t="str">
        <x:v>Created 2026-09-25</x:v>
      </x:c>
      <x:c r="F8" s="2"/>
      <x:c r="G8" s="2"/>
      <x:c r="H8" s="2"/>
      <x:c r="I8" s="2"/>
      <x:c r="J8" s="2"/>
      <x:c r="K8" s="2"/>
      <x:c r="L8" s="2"/>
    </x:row>
    <x:row r="9">
      <x:c r="A9" s="2" t="str">
        <x:v>Pricing basis</x:v>
      </x:c>
      <x:c r="B9" s="17" t="str">
        <x:v>CPC</x:v>
      </x:c>
      <x:c r="C9" s="22" t="str">
        <x:v>Fictional</x:v>
      </x:c>
      <x:c r="D9" s="9" t="str">
        <x:v>Maestro named-account planning example</x:v>
      </x:c>
      <x:c r="E9" s="23" t="str">
        <x:v>Created 2026-09-25</x:v>
      </x:c>
      <x:c r="F9" s="2"/>
      <x:c r="G9" s="2"/>
      <x:c r="H9" s="2"/>
      <x:c r="I9" s="2"/>
      <x:c r="J9" s="2"/>
      <x:c r="K9" s="2"/>
      <x:c r="L9" s="2"/>
    </x:row>
    <x:row r="10">
      <x:c r="A10" s="2" t="str">
        <x:v>Periods</x:v>
      </x:c>
      <x:c r="B10" s="17" t="n">
        <x:v>3</x:v>
      </x:c>
      <x:c r="C10" s="22" t="str">
        <x:v>Fictional</x:v>
      </x:c>
      <x:c r="D10" s="9" t="str">
        <x:v>Maestro named-account planning example</x:v>
      </x:c>
      <x:c r="E10" s="23" t="str">
        <x:v>Created 2026-09-25</x:v>
      </x:c>
      <x:c r="F10" s="2"/>
      <x:c r="G10" s="2"/>
      <x:c r="H10" s="2"/>
      <x:c r="I10" s="2"/>
      <x:c r="J10" s="2"/>
      <x:c r="K10" s="2"/>
      <x:c r="L10" s="2"/>
    </x:row>
    <x:row r="11">
      <x:c r="A11" s="2" t="str">
        <x:v>Media per period ($)</x:v>
      </x:c>
      <x:c r="B11" s="27"/>
      <x:c r="C11" s="22" t="str">
        <x:v>Fictional</x:v>
      </x:c>
      <x:c r="D11" s="9" t="str">
        <x:v>Maestro named-account planning example</x:v>
      </x:c>
      <x:c r="E11" s="23" t="str">
        <x:v>Created 2026-09-25</x:v>
      </x:c>
      <x:c r="F11" s="2"/>
      <x:c r="G11" s="2"/>
      <x:c r="H11" s="2"/>
      <x:c r="I11" s="2"/>
      <x:c r="J11" s="2"/>
      <x:c r="K11" s="2"/>
      <x:c r="L11" s="2"/>
    </x:row>
    <x:row r="12">
      <x:c r="A12" s="2" t="str">
        <x:v>Available media ceiling ($)</x:v>
      </x:c>
      <x:c r="B12" s="27" t="n">
        <x:v>20000</x:v>
      </x:c>
      <x:c r="C12" s="22" t="str">
        <x:v>Fictional</x:v>
      </x:c>
      <x:c r="D12" s="9" t="str">
        <x:v>Maestro named-account planning example</x:v>
      </x:c>
      <x:c r="E12" s="23" t="str">
        <x:v>Created 2026-09-25</x:v>
      </x:c>
      <x:c r="F12" s="2"/>
      <x:c r="G12" s="2"/>
      <x:c r="H12" s="2"/>
      <x:c r="I12" s="2"/>
      <x:c r="J12" s="2"/>
      <x:c r="K12" s="2"/>
      <x:c r="L12" s="2"/>
    </x:row>
    <x:row r="13">
      <x:c r="A13" s="2" t="str">
        <x:v>Decision event</x:v>
      </x:c>
      <x:c r="B13" s="17" t="str">
        <x:v>Qualified meetings</x:v>
      </x:c>
      <x:c r="C13" s="22" t="str">
        <x:v>Fictional</x:v>
      </x:c>
      <x:c r="D13" s="9" t="str">
        <x:v>Maestro named-account planning example</x:v>
      </x:c>
      <x:c r="E13" s="23" t="str">
        <x:v>Created 2026-09-25</x:v>
      </x:c>
      <x:c r="F13" s="2"/>
      <x:c r="G13" s="2"/>
      <x:c r="H13" s="2"/>
      <x:c r="I13" s="2"/>
      <x:c r="J13" s="2"/>
      <x:c r="K13" s="2"/>
      <x:c r="L13" s="2"/>
    </x:row>
    <x:row r="14">
      <x:c r="A14" s="2" t="str">
        <x:v>Evidence needed per cell</x:v>
      </x:c>
      <x:c r="B14" s="17" t="n">
        <x:v>2</x:v>
      </x:c>
      <x:c r="C14" s="22" t="str">
        <x:v>Fictional</x:v>
      </x:c>
      <x:c r="D14" s="9" t="str">
        <x:v>Maestro named-account planning example</x:v>
      </x:c>
      <x:c r="E14" s="23" t="str">
        <x:v>Created 2026-09-25</x:v>
      </x:c>
      <x:c r="F14" s="2"/>
      <x:c r="G14" s="2"/>
      <x:c r="H14" s="2"/>
      <x:c r="I14" s="2"/>
      <x:c r="J14" s="2"/>
      <x:c r="K14" s="2"/>
      <x:c r="L14" s="2"/>
    </x:row>
    <x:row r="15">
      <x:c r="A15" s="2" t="str">
        <x:v>Audience × offer × creative combinations</x:v>
      </x:c>
      <x:c r="B15" s="18" t="n">
        <x:v>6</x:v>
      </x:c>
      <x:c r="C15" s="24" t="str">
        <x:v>Fictional</x:v>
      </x:c>
      <x:c r="D15" s="25" t="str">
        <x:v>Maestro named-account planning example</x:v>
      </x:c>
      <x:c r="E15" s="26" t="str">
        <x:v>Created 2026-09-25</x:v>
      </x:c>
      <x:c r="F15" s="2"/>
      <x:c r="G15" s="2"/>
      <x:c r="H15" s="2"/>
      <x:c r="I15" s="2"/>
      <x:c r="J15" s="2"/>
      <x:c r="K15" s="2"/>
      <x:c r="L15" s="2"/>
    </x:row>
    <x:row r="16">
      <x:c r="A16" s="2"/>
      <x:c r="B16" s="2"/>
      <x:c r="C16" s="2"/>
      <x:c r="D16" s="2"/>
      <x:c r="E16" s="2"/>
      <x:c r="F16" s="2"/>
      <x:c r="G16" s="2"/>
      <x:c r="H16" s="2"/>
      <x:c r="I16" s="2"/>
      <x:c r="J16" s="2"/>
      <x:c r="K16" s="2"/>
      <x:c r="L16" s="2"/>
    </x:row>
    <x:row r="17">
      <x:c r="A17" s="28" t="str">
        <x:v>Blank means unknown. Enter 0 only when zero is intentional.</x:v>
      </x:c>
      <x:c r="B17" s="28"/>
      <x:c r="C17" s="28"/>
      <x:c r="D17" s="28"/>
      <x:c r="E17" s="28"/>
      <x:c r="F17" s="28"/>
      <x:c r="G17" s="2"/>
      <x:c r="H17" s="2"/>
      <x:c r="I17" s="2"/>
      <x:c r="J17" s="2"/>
      <x:c r="K17" s="2"/>
      <x:c r="L17" s="2"/>
    </x:row>
    <x:row r="18">
      <x:c r="A18" s="2"/>
      <x:c r="B18" s="2"/>
      <x:c r="C18" s="2"/>
      <x:c r="D18" s="2"/>
      <x:c r="E18" s="2"/>
      <x:c r="F18" s="2"/>
      <x:c r="G18" s="2"/>
      <x:c r="H18" s="2"/>
      <x:c r="I18" s="2"/>
      <x:c r="J18" s="2"/>
      <x:c r="K18" s="2"/>
      <x:c r="L18" s="2"/>
    </x:row>
    <x:row r="19">
      <x:c r="A19" s="2"/>
      <x:c r="B19" s="2"/>
      <x:c r="C19" s="2"/>
      <x:c r="D19" s="2"/>
      <x:c r="E19" s="2"/>
      <x:c r="F19" s="2"/>
      <x:c r="G19" s="2"/>
      <x:c r="H19" s="2"/>
      <x:c r="I19" s="2"/>
      <x:c r="J19" s="2"/>
      <x:c r="K19" s="2"/>
      <x:c r="L19" s="2"/>
    </x:row>
    <x:row r="20">
      <x:c r="A20" s="2"/>
      <x:c r="B20" s="2"/>
      <x:c r="C20" s="2"/>
      <x:c r="D20" s="2"/>
      <x:c r="E20" s="2"/>
      <x:c r="F20" s="2"/>
      <x:c r="G20" s="2"/>
      <x:c r="H20" s="2"/>
      <x:c r="I20" s="2"/>
      <x:c r="J20" s="2"/>
      <x:c r="K20" s="2"/>
      <x:c r="L20" s="2"/>
    </x:row>
    <x:row r="21">
      <x:c r="A21" s="2"/>
      <x:c r="B21" s="2"/>
      <x:c r="C21" s="2"/>
      <x:c r="D21" s="2"/>
      <x:c r="E21" s="2"/>
      <x:c r="F21" s="2"/>
      <x:c r="G21" s="2"/>
      <x:c r="H21" s="2"/>
      <x:c r="I21" s="2"/>
      <x:c r="J21" s="2"/>
      <x:c r="K21" s="2"/>
      <x:c r="L21" s="2"/>
    </x:row>
    <x:row r="22">
      <x:c r="A22" s="2"/>
      <x:c r="B22" s="2"/>
      <x:c r="C22" s="2"/>
      <x:c r="D22" s="2"/>
      <x:c r="E22" s="2"/>
      <x:c r="F22" s="2"/>
      <x:c r="G22" s="2"/>
      <x:c r="H22" s="2"/>
      <x:c r="I22" s="2"/>
      <x:c r="J22" s="2"/>
      <x:c r="K22" s="2"/>
      <x:c r="L22" s="2"/>
    </x:row>
    <x:row r="23">
      <x:c r="A23" s="2"/>
      <x:c r="B23" s="2"/>
      <x:c r="C23" s="2"/>
      <x:c r="D23" s="2"/>
      <x:c r="E23" s="2"/>
      <x:c r="F23" s="2"/>
      <x:c r="G23" s="2"/>
      <x:c r="H23" s="2"/>
      <x:c r="I23" s="2"/>
      <x:c r="J23" s="2"/>
      <x:c r="K23" s="2"/>
      <x:c r="L23" s="2"/>
    </x:row>
    <x:row r="24">
      <x:c r="A24" s="2"/>
      <x:c r="B24" s="2"/>
      <x:c r="C24" s="2"/>
      <x:c r="D24" s="2"/>
      <x:c r="E24" s="2"/>
      <x:c r="F24" s="2"/>
      <x:c r="G24" s="2"/>
      <x:c r="H24" s="2"/>
      <x:c r="I24" s="2"/>
      <x:c r="J24" s="2"/>
      <x:c r="K24" s="2"/>
      <x:c r="L24" s="2"/>
    </x:row>
    <x:row r="25">
      <x:c r="A25" s="2"/>
      <x:c r="B25" s="2"/>
      <x:c r="C25" s="2"/>
      <x:c r="D25" s="2"/>
      <x:c r="E25" s="2"/>
      <x:c r="F25" s="2"/>
      <x:c r="G25" s="2"/>
      <x:c r="H25" s="2"/>
      <x:c r="I25" s="2"/>
      <x:c r="J25" s="2"/>
      <x:c r="K25" s="2"/>
      <x:c r="L25" s="2"/>
    </x:row>
    <x:row r="26">
      <x:c r="A26" s="2"/>
      <x:c r="B26" s="2"/>
      <x:c r="C26" s="2"/>
      <x:c r="D26" s="2"/>
      <x:c r="E26" s="2"/>
      <x:c r="F26" s="2"/>
      <x:c r="G26" s="2"/>
      <x:c r="H26" s="2"/>
      <x:c r="I26" s="2"/>
      <x:c r="J26" s="2"/>
      <x:c r="K26" s="2"/>
      <x:c r="L26" s="2"/>
    </x:row>
    <x:row r="27">
      <x:c r="A27" s="2"/>
      <x:c r="B27" s="2"/>
      <x:c r="C27" s="2"/>
      <x:c r="D27" s="2"/>
      <x:c r="E27" s="2"/>
      <x:c r="F27" s="2"/>
      <x:c r="G27" s="2"/>
      <x:c r="H27" s="2"/>
      <x:c r="I27" s="2"/>
      <x:c r="J27" s="2"/>
      <x:c r="K27" s="2"/>
      <x:c r="L27" s="2"/>
    </x:row>
    <x:row r="28">
      <x:c r="A28" s="2"/>
      <x:c r="B28" s="2"/>
      <x:c r="C28" s="2"/>
      <x:c r="D28" s="2"/>
      <x:c r="E28" s="2"/>
      <x:c r="F28" s="2"/>
      <x:c r="G28" s="2"/>
      <x:c r="H28" s="2"/>
      <x:c r="I28" s="2"/>
      <x:c r="J28" s="2"/>
      <x:c r="K28" s="2"/>
      <x:c r="L28" s="2"/>
    </x:row>
    <x:row r="29">
      <x:c r="A29" s="2"/>
      <x:c r="B29" s="2"/>
      <x:c r="C29" s="2"/>
      <x:c r="D29" s="2"/>
      <x:c r="E29" s="2"/>
      <x:c r="F29" s="2"/>
      <x:c r="G29" s="2"/>
      <x:c r="H29" s="2"/>
      <x:c r="I29" s="2"/>
      <x:c r="J29" s="2"/>
      <x:c r="K29" s="2"/>
      <x:c r="L29" s="2"/>
    </x:row>
    <x:row r="30">
      <x:c r="A30" s="2"/>
      <x:c r="B30" s="2"/>
      <x:c r="C30" s="2"/>
      <x:c r="D30" s="2"/>
      <x:c r="E30" s="2"/>
      <x:c r="F30" s="2"/>
      <x:c r="G30" s="2"/>
      <x:c r="H30" s="2"/>
      <x:c r="I30" s="2"/>
      <x:c r="J30" s="2"/>
      <x:c r="K30" s="2"/>
      <x:c r="L30" s="2"/>
    </x:row>
    <x:row r="31">
      <x:c r="A31" s="2"/>
      <x:c r="B31" s="2"/>
      <x:c r="C31" s="2"/>
      <x:c r="D31" s="2"/>
      <x:c r="E31" s="2"/>
      <x:c r="F31" s="2"/>
      <x:c r="G31" s="2"/>
      <x:c r="H31" s="2"/>
      <x:c r="I31" s="2"/>
      <x:c r="J31" s="2"/>
      <x:c r="K31" s="2"/>
      <x:c r="L31" s="2"/>
    </x:row>
    <x:row r="32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  <x:c r="L32" s="2"/>
    </x:row>
    <x:row r="33">
      <x:c r="A33" s="2"/>
      <x:c r="B33" s="2"/>
      <x:c r="C33" s="2"/>
      <x:c r="D33" s="2"/>
      <x:c r="E33" s="2"/>
      <x:c r="F33" s="2"/>
      <x:c r="G33" s="2"/>
      <x:c r="H33" s="2"/>
      <x:c r="I33" s="2"/>
      <x:c r="J33" s="2"/>
      <x:c r="K33" s="2"/>
      <x:c r="L33" s="2"/>
    </x:row>
    <x:row r="34">
      <x:c r="A34" s="2"/>
      <x:c r="B34" s="2"/>
      <x:c r="C34" s="2"/>
      <x:c r="D34" s="2"/>
      <x:c r="E34" s="2"/>
      <x:c r="F34" s="2"/>
      <x:c r="G34" s="2"/>
      <x:c r="H34" s="2"/>
      <x:c r="I34" s="2"/>
      <x:c r="J34" s="2"/>
      <x:c r="K34" s="2"/>
      <x:c r="L34" s="2"/>
    </x:row>
    <x:row r="35">
      <x:c r="A35" s="2"/>
      <x:c r="B35" s="2"/>
      <x:c r="C35" s="2"/>
      <x:c r="D35" s="2"/>
      <x:c r="E35" s="2"/>
      <x:c r="F35" s="2"/>
      <x:c r="G35" s="2"/>
      <x:c r="H35" s="2"/>
      <x:c r="I35" s="2"/>
      <x:c r="J35" s="2"/>
      <x:c r="K35" s="2"/>
      <x:c r="L35" s="2"/>
    </x:row>
    <x:row r="36">
      <x:c r="A36" s="2"/>
      <x:c r="B36" s="2"/>
      <x:c r="C36" s="2"/>
      <x:c r="D36" s="2"/>
      <x:c r="E36" s="2"/>
      <x:c r="F36" s="2"/>
      <x:c r="G36" s="2"/>
      <x:c r="H36" s="2"/>
      <x:c r="I36" s="2"/>
      <x:c r="J36" s="2"/>
      <x:c r="K36" s="2"/>
      <x:c r="L36" s="2"/>
    </x:row>
    <x:row r="37">
      <x:c r="A37" s="2"/>
      <x:c r="B37" s="2"/>
      <x:c r="C37" s="2"/>
      <x:c r="D37" s="2"/>
      <x:c r="E37" s="2"/>
      <x:c r="F37" s="2"/>
      <x:c r="G37" s="2"/>
      <x:c r="H37" s="2"/>
      <x:c r="I37" s="2"/>
      <x:c r="J37" s="2"/>
      <x:c r="K37" s="2"/>
      <x:c r="L37" s="2"/>
    </x:row>
    <x:row r="38">
      <x:c r="A38" s="2"/>
      <x:c r="B38" s="2"/>
      <x:c r="C38" s="2"/>
      <x:c r="D38" s="2"/>
      <x:c r="E38" s="2"/>
      <x:c r="F38" s="2"/>
      <x:c r="G38" s="2"/>
      <x:c r="H38" s="2"/>
      <x:c r="I38" s="2"/>
      <x:c r="J38" s="2"/>
      <x:c r="K38" s="2"/>
      <x:c r="L38" s="2"/>
    </x:row>
    <x:row r="39">
      <x:c r="A39" s="2"/>
      <x:c r="B39" s="2"/>
      <x:c r="C39" s="2"/>
      <x:c r="D39" s="2"/>
      <x:c r="E39" s="2"/>
      <x:c r="F39" s="2"/>
      <x:c r="G39" s="2"/>
      <x:c r="H39" s="2"/>
      <x:c r="I39" s="2"/>
      <x:c r="J39" s="2"/>
      <x:c r="K39" s="2"/>
      <x:c r="L39" s="2"/>
    </x:row>
    <x:row r="40">
      <x:c r="A40" s="2"/>
      <x:c r="B40" s="2"/>
      <x:c r="C40" s="2"/>
      <x:c r="D40" s="2"/>
      <x:c r="E40" s="2"/>
      <x:c r="F40" s="2"/>
      <x:c r="G40" s="2"/>
      <x:c r="H40" s="2"/>
      <x:c r="I40" s="2"/>
      <x:c r="J40" s="2"/>
      <x:c r="K40" s="2"/>
      <x:c r="L40" s="2"/>
    </x:row>
    <x:row r="41">
      <x:c r="A41" s="2"/>
      <x:c r="B41" s="2"/>
      <x:c r="C41" s="2"/>
      <x:c r="D41" s="2"/>
      <x:c r="E41" s="2"/>
      <x:c r="F41" s="2"/>
      <x:c r="G41" s="2"/>
      <x:c r="H41" s="2"/>
      <x:c r="I41" s="2"/>
      <x:c r="J41" s="2"/>
      <x:c r="K41" s="2"/>
      <x:c r="L41" s="2"/>
    </x:row>
    <x:row r="42">
      <x:c r="A42" s="2"/>
      <x:c r="B42" s="2"/>
      <x:c r="C42" s="2"/>
      <x:c r="D42" s="2"/>
      <x:c r="E42" s="2"/>
      <x:c r="F42" s="2"/>
      <x:c r="G42" s="2"/>
      <x:c r="H42" s="2"/>
      <x:c r="I42" s="2"/>
      <x:c r="J42" s="2"/>
      <x:c r="K42" s="2"/>
      <x:c r="L42" s="2"/>
    </x:row>
    <x:row r="43">
      <x:c r="A43" s="2"/>
      <x:c r="B43" s="2"/>
      <x:c r="C43" s="2"/>
      <x:c r="D43" s="2"/>
      <x:c r="E43" s="2"/>
      <x:c r="F43" s="2"/>
      <x:c r="G43" s="2"/>
      <x:c r="H43" s="2"/>
      <x:c r="I43" s="2"/>
      <x:c r="J43" s="2"/>
      <x:c r="K43" s="2"/>
      <x:c r="L43" s="2"/>
    </x:row>
    <x:row r="44">
      <x:c r="A44" s="2"/>
      <x:c r="B44" s="2"/>
      <x:c r="C44" s="2"/>
      <x:c r="D44" s="2"/>
      <x:c r="E44" s="2"/>
      <x:c r="F44" s="2"/>
      <x:c r="G44" s="2"/>
      <x:c r="H44" s="2"/>
      <x:c r="I44" s="2"/>
      <x:c r="J44" s="2"/>
      <x:c r="K44" s="2"/>
      <x:c r="L44" s="2"/>
    </x:row>
    <x:row r="45">
      <x:c r="A45" s="2"/>
      <x:c r="B45" s="2"/>
      <x:c r="C45" s="2"/>
      <x:c r="D45" s="2"/>
      <x:c r="E45" s="2"/>
      <x:c r="F45" s="2"/>
      <x:c r="G45" s="2"/>
      <x:c r="H45" s="2"/>
      <x:c r="I45" s="2"/>
      <x:c r="J45" s="2"/>
      <x:c r="K45" s="2"/>
      <x:c r="L45" s="2"/>
    </x:row>
    <x:row r="46">
      <x:c r="A46" s="2"/>
      <x:c r="B46" s="2"/>
      <x:c r="C46" s="2"/>
      <x:c r="D46" s="2"/>
      <x:c r="E46" s="2"/>
      <x:c r="F46" s="2"/>
      <x:c r="G46" s="2"/>
      <x:c r="H46" s="2"/>
      <x:c r="I46" s="2"/>
      <x:c r="J46" s="2"/>
      <x:c r="K46" s="2"/>
      <x:c r="L46" s="2"/>
    </x:row>
    <x:row r="47">
      <x:c r="A47" s="2"/>
      <x:c r="B47" s="2"/>
      <x:c r="C47" s="2"/>
      <x:c r="D47" s="2"/>
      <x:c r="E47" s="2"/>
      <x:c r="F47" s="2"/>
      <x:c r="G47" s="2"/>
      <x:c r="H47" s="2"/>
      <x:c r="I47" s="2"/>
      <x:c r="J47" s="2"/>
      <x:c r="K47" s="2"/>
      <x:c r="L47" s="2"/>
    </x:row>
    <x:row r="48">
      <x:c r="A48" s="2"/>
      <x:c r="B48" s="2"/>
      <x:c r="C48" s="2"/>
      <x:c r="D48" s="2"/>
      <x:c r="E48" s="2"/>
      <x:c r="F48" s="2"/>
      <x:c r="G48" s="2"/>
      <x:c r="H48" s="2"/>
      <x:c r="I48" s="2"/>
      <x:c r="J48" s="2"/>
      <x:c r="K48" s="2"/>
      <x:c r="L48" s="2"/>
    </x:row>
    <x:row r="49">
      <x:c r="A49" s="2"/>
      <x:c r="B49" s="2"/>
      <x:c r="C49" s="2"/>
      <x:c r="D49" s="2"/>
      <x:c r="E49" s="2"/>
      <x:c r="F49" s="2"/>
      <x:c r="G49" s="2"/>
      <x:c r="H49" s="2"/>
      <x:c r="I49" s="2"/>
      <x:c r="J49" s="2"/>
      <x:c r="K49" s="2"/>
      <x:c r="L49" s="2"/>
    </x:row>
    <x:row r="50">
      <x:c r="A50" s="2"/>
      <x:c r="B50" s="2"/>
      <x:c r="C50" s="2"/>
      <x:c r="D50" s="2"/>
      <x:c r="E50" s="2"/>
      <x:c r="F50" s="2"/>
      <x:c r="G50" s="2"/>
      <x:c r="H50" s="2"/>
      <x:c r="I50" s="2"/>
      <x:c r="J50" s="2"/>
      <x:c r="K50" s="2"/>
      <x:c r="L50" s="2"/>
    </x:row>
    <x:row r="51">
      <x:c r="A51" s="2"/>
      <x:c r="B51" s="2"/>
      <x:c r="C51" s="2"/>
      <x:c r="D51" s="2"/>
      <x:c r="E51" s="2"/>
      <x:c r="F51" s="2"/>
      <x:c r="G51" s="2"/>
      <x:c r="H51" s="2"/>
      <x:c r="I51" s="2"/>
      <x:c r="J51" s="2"/>
      <x:c r="K51" s="2"/>
      <x:c r="L51" s="2"/>
    </x:row>
    <x:row r="52">
      <x:c r="A52" s="2"/>
      <x:c r="B52" s="2"/>
      <x:c r="C52" s="2"/>
      <x:c r="D52" s="2"/>
      <x:c r="E52" s="2"/>
      <x:c r="F52" s="2"/>
      <x:c r="G52" s="2"/>
      <x:c r="H52" s="2"/>
      <x:c r="I52" s="2"/>
      <x:c r="J52" s="2"/>
      <x:c r="K52" s="2"/>
      <x:c r="L52" s="2"/>
    </x:row>
    <x:row r="53">
      <x:c r="A53" s="2"/>
      <x:c r="B53" s="2"/>
      <x:c r="C53" s="2"/>
      <x:c r="D53" s="2"/>
      <x:c r="E53" s="2"/>
      <x:c r="F53" s="2"/>
      <x:c r="G53" s="2"/>
      <x:c r="H53" s="2"/>
      <x:c r="I53" s="2"/>
      <x:c r="J53" s="2"/>
      <x:c r="K53" s="2"/>
      <x:c r="L53" s="2"/>
    </x:row>
    <x:row r="54">
      <x:c r="A54" s="2"/>
      <x:c r="B54" s="2"/>
      <x:c r="C54" s="2"/>
      <x:c r="D54" s="2"/>
      <x:c r="E54" s="2"/>
      <x:c r="F54" s="2"/>
      <x:c r="G54" s="2"/>
      <x:c r="H54" s="2"/>
      <x:c r="I54" s="2"/>
      <x:c r="J54" s="2"/>
      <x:c r="K54" s="2"/>
      <x:c r="L54" s="2"/>
    </x:row>
    <x:row r="55">
      <x:c r="A55" s="2"/>
      <x:c r="B55" s="2"/>
      <x:c r="C55" s="2"/>
      <x:c r="D55" s="2"/>
      <x:c r="E55" s="2"/>
      <x:c r="F55" s="2"/>
      <x:c r="G55" s="2"/>
      <x:c r="H55" s="2"/>
      <x:c r="I55" s="2"/>
      <x:c r="J55" s="2"/>
      <x:c r="K55" s="2"/>
      <x:c r="L55" s="2"/>
    </x:row>
    <x:row r="56">
      <x:c r="A56" s="2"/>
      <x:c r="B56" s="2"/>
      <x:c r="C56" s="2"/>
      <x:c r="D56" s="2"/>
      <x:c r="E56" s="2"/>
      <x:c r="F56" s="2"/>
      <x:c r="G56" s="2"/>
      <x:c r="H56" s="2"/>
      <x:c r="I56" s="2"/>
      <x:c r="J56" s="2"/>
      <x:c r="K56" s="2"/>
      <x:c r="L56" s="2"/>
    </x:row>
    <x:row r="57">
      <x:c r="A57" s="2"/>
      <x:c r="B57" s="2"/>
      <x:c r="C57" s="2"/>
      <x:c r="D57" s="2"/>
      <x:c r="E57" s="2"/>
      <x:c r="F57" s="2"/>
      <x:c r="G57" s="2"/>
      <x:c r="H57" s="2"/>
      <x:c r="I57" s="2"/>
      <x:c r="J57" s="2"/>
      <x:c r="K57" s="2"/>
      <x:c r="L57" s="2"/>
    </x:row>
    <x:row r="58">
      <x:c r="A58" s="2"/>
      <x:c r="B58" s="2"/>
      <x:c r="C58" s="2"/>
      <x:c r="D58" s="2"/>
      <x:c r="E58" s="2"/>
      <x:c r="F58" s="2"/>
      <x:c r="G58" s="2"/>
      <x:c r="H58" s="2"/>
      <x:c r="I58" s="2"/>
      <x:c r="J58" s="2"/>
      <x:c r="K58" s="2"/>
      <x:c r="L58" s="2"/>
    </x:row>
    <x:row r="59">
      <x:c r="A59" s="2"/>
      <x:c r="B59" s="2"/>
      <x:c r="C59" s="2"/>
      <x:c r="D59" s="2"/>
      <x:c r="E59" s="2"/>
      <x:c r="F59" s="2"/>
      <x:c r="G59" s="2"/>
      <x:c r="H59" s="2"/>
      <x:c r="I59" s="2"/>
      <x:c r="J59" s="2"/>
      <x:c r="K59" s="2"/>
      <x:c r="L59" s="2"/>
    </x:row>
    <x:row r="60">
      <x:c r="A60" s="2"/>
      <x:c r="B60" s="2"/>
      <x:c r="C60" s="2"/>
      <x:c r="D60" s="2"/>
      <x:c r="E60" s="2"/>
      <x:c r="F60" s="2"/>
      <x:c r="G60" s="2"/>
      <x:c r="H60" s="2"/>
      <x:c r="I60" s="2"/>
      <x:c r="J60" s="2"/>
      <x:c r="K60" s="2"/>
      <x:c r="L60" s="2"/>
    </x:row>
    <x:row r="61">
      <x:c r="A61" s="2"/>
      <x:c r="B61" s="2"/>
      <x:c r="C61" s="2"/>
      <x:c r="D61" s="2"/>
      <x:c r="E61" s="2"/>
      <x:c r="F61" s="2"/>
      <x:c r="G61" s="2"/>
      <x:c r="H61" s="2"/>
      <x:c r="I61" s="2"/>
      <x:c r="J61" s="2"/>
      <x:c r="K61" s="2"/>
      <x:c r="L61" s="2"/>
    </x:row>
    <x:row r="62">
      <x:c r="A62" s="2"/>
      <x:c r="B62" s="2"/>
      <x:c r="C62" s="2"/>
      <x:c r="D62" s="2"/>
      <x:c r="E62" s="2"/>
      <x:c r="F62" s="2"/>
      <x:c r="G62" s="2"/>
      <x:c r="H62" s="2"/>
      <x:c r="I62" s="2"/>
      <x:c r="J62" s="2"/>
      <x:c r="K62" s="2"/>
      <x:c r="L62" s="2"/>
    </x:row>
    <x:row r="63">
      <x:c r="A63" s="2"/>
      <x:c r="B63" s="2"/>
      <x:c r="C63" s="2"/>
      <x:c r="D63" s="2"/>
      <x:c r="E63" s="2"/>
      <x:c r="F63" s="2"/>
      <x:c r="G63" s="2"/>
      <x:c r="H63" s="2"/>
      <x:c r="I63" s="2"/>
      <x:c r="J63" s="2"/>
      <x:c r="K63" s="2"/>
      <x:c r="L63" s="2"/>
    </x:row>
    <x:row r="64">
      <x:c r="A64" s="2"/>
      <x:c r="B64" s="2"/>
      <x:c r="C64" s="2"/>
      <x:c r="D64" s="2"/>
      <x:c r="E64" s="2"/>
      <x:c r="F64" s="2"/>
      <x:c r="G64" s="2"/>
      <x:c r="H64" s="2"/>
      <x:c r="I64" s="2"/>
      <x:c r="J64" s="2"/>
      <x:c r="K64" s="2"/>
      <x:c r="L64" s="2"/>
    </x:row>
    <x:row r="65">
      <x:c r="A65" s="2"/>
      <x:c r="B65" s="2"/>
      <x:c r="C65" s="2"/>
      <x:c r="D65" s="2"/>
      <x:c r="E65" s="2"/>
      <x:c r="F65" s="2"/>
      <x:c r="G65" s="2"/>
      <x:c r="H65" s="2"/>
      <x:c r="I65" s="2"/>
      <x:c r="J65" s="2"/>
      <x:c r="K65" s="2"/>
      <x:c r="L65" s="2"/>
    </x:row>
    <x:row r="66">
      <x:c r="A66" s="2"/>
      <x:c r="B66" s="2"/>
      <x:c r="C66" s="2"/>
      <x:c r="D66" s="2"/>
      <x:c r="E66" s="2"/>
      <x:c r="F66" s="2"/>
      <x:c r="G66" s="2"/>
      <x:c r="H66" s="2"/>
      <x:c r="I66" s="2"/>
      <x:c r="J66" s="2"/>
      <x:c r="K66" s="2"/>
      <x:c r="L66" s="2"/>
    </x:row>
    <x:row r="67">
      <x:c r="A67" s="2"/>
      <x:c r="B67" s="2"/>
      <x:c r="C67" s="2"/>
      <x:c r="D67" s="2"/>
      <x:c r="E67" s="2"/>
      <x:c r="F67" s="2"/>
      <x:c r="G67" s="2"/>
      <x:c r="H67" s="2"/>
      <x:c r="I67" s="2"/>
      <x:c r="J67" s="2"/>
      <x:c r="K67" s="2"/>
      <x:c r="L67" s="2"/>
    </x:row>
    <x:row r="68">
      <x:c r="A68" s="2"/>
      <x:c r="B68" s="2"/>
      <x:c r="C68" s="2"/>
      <x:c r="D68" s="2"/>
      <x:c r="E68" s="2"/>
      <x:c r="F68" s="2"/>
      <x:c r="G68" s="2"/>
      <x:c r="H68" s="2"/>
      <x:c r="I68" s="2"/>
      <x:c r="J68" s="2"/>
      <x:c r="K68" s="2"/>
      <x:c r="L68" s="2"/>
    </x:row>
    <x:row r="69">
      <x:c r="A69" s="2"/>
      <x:c r="B69" s="2"/>
      <x:c r="C69" s="2"/>
      <x:c r="D69" s="2"/>
      <x:c r="E69" s="2"/>
      <x:c r="F69" s="2"/>
      <x:c r="G69" s="2"/>
      <x:c r="H69" s="2"/>
      <x:c r="I69" s="2"/>
      <x:c r="J69" s="2"/>
      <x:c r="K69" s="2"/>
      <x:c r="L69" s="2"/>
    </x:row>
    <x:row r="70">
      <x:c r="A70" s="2"/>
      <x:c r="B70" s="2"/>
      <x:c r="C70" s="2"/>
      <x:c r="D70" s="2"/>
      <x:c r="E70" s="2"/>
      <x:c r="F70" s="2"/>
      <x:c r="G70" s="2"/>
      <x:c r="H70" s="2"/>
      <x:c r="I70" s="2"/>
      <x:c r="J70" s="2"/>
      <x:c r="K70" s="2"/>
      <x:c r="L70" s="2"/>
    </x:row>
  </x:sheetData>
  <x:dataValidations count="5">
    <x:dataValidation type="list" sqref="B7">
      <x:formula1>"Low,Base,High"</x:formula1>
    </x:dataValidation>
    <x:dataValidation type="list" sqref="B8">
      <x:formula1>"Budget to outcomes,Target to budget"</x:formula1>
    </x:dataValidation>
    <x:dataValidation type="list" sqref="B9">
      <x:formula1>"CPC,CPM + CTR"</x:formula1>
    </x:dataValidation>
    <x:dataValidation type="list" sqref="B13">
      <x:formula1>"Clicks,Captured responses,CRM records,Bookings,Held meetings,Qualified meetings,Opportunities,Customers"</x:formula1>
    </x:dataValidation>
    <x:dataValidation type="list" sqref="C7:C15">
      <x:formula1>"Observed,Sourced orientation,Owner estimate,Fictional,Unknown"</x:formula1>
    </x:dataValidation>
  </x:dataValidation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31" hidden="0" customWidth="1"/>
    <x:col min="2" max="2" width="20" hidden="0" customWidth="1"/>
    <x:col min="3" max="3" width="17" hidden="0" customWidth="1"/>
    <x:col min="4" max="4" width="17" hidden="0" customWidth="1"/>
    <x:col min="5" max="5" width="17" hidden="0" customWidth="1"/>
    <x:col min="6" max="6" width="23" hidden="0" customWidth="1"/>
    <x:col min="7" max="7" width="23" hidden="0" customWidth="1"/>
    <x:col min="8" max="8" width="23" hidden="0" customWidth="1"/>
    <x:col min="9" max="9" width="18" hidden="0" customWidth="1"/>
    <x:col min="10" max="10" width="18" hidden="0" customWidth="1"/>
    <x:col min="11" max="11" width="18" hidden="0" customWidth="1"/>
    <x:col min="12" max="12" width="18" hidden="0" customWidth="1"/>
  </x:cols>
  <x:sheetData>
    <x:row r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</x:row>
    <x:row r="2">
      <x:c r="A2" s="4" t="str">
        <x:v>Scenarios</x:v>
      </x:c>
      <x:c r="B2" s="5"/>
      <x:c r="C2" s="5"/>
      <x:c r="D2" s="5"/>
      <x:c r="E2" s="5"/>
      <x:c r="F2" s="7" t="str">
        <x:v>Calculation version</x:v>
      </x:c>
      <x:c r="G2" s="7" t="str">
        <x:v>linkedin-ads-cost-1.1.0</x:v>
      </x:c>
      <x:c r="H2" s="5"/>
      <x:c r="I2" s="2"/>
      <x:c r="J2" s="2"/>
      <x:c r="K2" s="2"/>
      <x:c r="L2" s="2"/>
    </x:row>
    <x:row r="3">
      <x:c r="A3" s="6" t="str">
        <x:v>Fictional planning example</x:v>
      </x:c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</x:row>
    <x:row r="4">
      <x:c r="A4" s="2"/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</x:row>
    <x:row r="5">
      <x:c r="A5" s="2"/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</x:row>
    <x:row r="6">
      <x:c r="A6" s="15" t="str">
        <x:v>Assumption</x:v>
      </x:c>
      <x:c r="B6" s="15" t="str">
        <x:v>Active selection</x:v>
      </x:c>
      <x:c r="C6" s="15" t="str">
        <x:v>Low</x:v>
      </x:c>
      <x:c r="D6" s="15" t="str">
        <x:v>Base</x:v>
      </x:c>
      <x:c r="E6" s="15" t="str">
        <x:v>High</x:v>
      </x:c>
      <x:c r="F6" s="15" t="str">
        <x:v>Status</x:v>
      </x:c>
      <x:c r="G6" s="15" t="str">
        <x:v>Source</x:v>
      </x:c>
      <x:c r="H6" s="15" t="str">
        <x:v>Date window</x:v>
      </x:c>
      <x:c r="I6" s="2"/>
      <x:c r="J6" s="2"/>
      <x:c r="K6" s="2"/>
      <x:c r="L6" s="2"/>
    </x:row>
    <x:row r="7">
      <x:c r="A7" s="2" t="str">
        <x:v>CPC ($)</x:v>
      </x:c>
      <x:c r="B7" s="40" t="n">
        <x:f>INDEX(C7:E7,1,MATCH(Inputs!$B$7,$C$6:$E$6,0))</x:f>
        <x:v>14</x:v>
      </x:c>
      <x:c r="C7" s="32" t="n">
        <x:v>18</x:v>
      </x:c>
      <x:c r="D7" s="33" t="n">
        <x:v>14</x:v>
      </x:c>
      <x:c r="E7" s="33" t="n">
        <x:v>10</x:v>
      </x:c>
      <x:c r="F7" s="20" t="str">
        <x:v>Fictional</x:v>
      </x:c>
      <x:c r="G7" s="20" t="str">
        <x:v>Maestro named-account planning example</x:v>
      </x:c>
      <x:c r="H7" s="21" t="str">
        <x:v>Created 2026-09-25</x:v>
      </x:c>
      <x:c r="I7" s="2"/>
      <x:c r="J7" s="2"/>
      <x:c r="K7" s="2"/>
      <x:c r="L7" s="2"/>
    </x:row>
    <x:row r="8">
      <x:c r="A8" s="2" t="str">
        <x:v>CPM ($)</x:v>
      </x:c>
      <x:c r="B8" s="41" t="str">
        <x:f>INDEX(C8:E8,1,MATCH(Inputs!$B$7,$C$6:$E$6,0))</x:f>
      </x:c>
      <x:c r="C8" s="34"/>
      <x:c r="D8" s="35"/>
      <x:c r="E8" s="35"/>
      <x:c r="F8" s="9" t="str">
        <x:v>Fictional</x:v>
      </x:c>
      <x:c r="G8" s="9" t="str">
        <x:v>Maestro named-account planning example</x:v>
      </x:c>
      <x:c r="H8" s="23" t="str">
        <x:v>Created 2026-09-25</x:v>
      </x:c>
      <x:c r="I8" s="2"/>
      <x:c r="J8" s="2"/>
      <x:c r="K8" s="2"/>
      <x:c r="L8" s="2"/>
    </x:row>
    <x:row r="9">
      <x:c r="A9" s="2" t="str">
        <x:v>CTR</x:v>
      </x:c>
      <x:c r="B9" s="42" t="str">
        <x:f>INDEX(C9:E9,1,MATCH(Inputs!$B$7,$C$6:$E$6,0))</x:f>
      </x:c>
      <x:c r="C9" s="36"/>
      <x:c r="D9" s="37"/>
      <x:c r="E9" s="37"/>
      <x:c r="F9" s="9" t="str">
        <x:v>Fictional</x:v>
      </x:c>
      <x:c r="G9" s="9" t="str">
        <x:v>Maestro named-account planning example</x:v>
      </x:c>
      <x:c r="H9" s="23" t="str">
        <x:v>Created 2026-09-25</x:v>
      </x:c>
      <x:c r="I9" s="2"/>
      <x:c r="J9" s="2"/>
      <x:c r="K9" s="2"/>
      <x:c r="L9" s="2"/>
    </x:row>
    <x:row r="10">
      <x:c r="A10" s="2" t="str">
        <x:v>Click to captured response</x:v>
      </x:c>
      <x:c r="B10" s="42" t="n">
        <x:f>INDEX(C10:E10,1,MATCH(Inputs!$B$7,$C$6:$E$6,0))</x:f>
        <x:v>0.04</x:v>
      </x:c>
      <x:c r="C10" s="36" t="n">
        <x:v>0.02</x:v>
      </x:c>
      <x:c r="D10" s="37" t="n">
        <x:v>0.04</x:v>
      </x:c>
      <x:c r="E10" s="37" t="n">
        <x:v>0.06</x:v>
      </x:c>
      <x:c r="F10" s="9" t="str">
        <x:v>Fictional</x:v>
      </x:c>
      <x:c r="G10" s="9" t="str">
        <x:v>Maestro named-account planning example</x:v>
      </x:c>
      <x:c r="H10" s="23" t="str">
        <x:v>Created 2026-09-25</x:v>
      </x:c>
      <x:c r="I10" s="2"/>
      <x:c r="J10" s="2"/>
      <x:c r="K10" s="2"/>
      <x:c r="L10" s="2"/>
    </x:row>
    <x:row r="11">
      <x:c r="A11" s="2" t="str">
        <x:v>Captured response to CRM record</x:v>
      </x:c>
      <x:c r="B11" s="42" t="n">
        <x:f>INDEX(C11:E11,1,MATCH(Inputs!$B$7,$C$6:$E$6,0))</x:f>
        <x:v>1</x:v>
      </x:c>
      <x:c r="C11" s="36" t="n">
        <x:v>1</x:v>
      </x:c>
      <x:c r="D11" s="37" t="n">
        <x:v>1</x:v>
      </x:c>
      <x:c r="E11" s="37" t="n">
        <x:v>1</x:v>
      </x:c>
      <x:c r="F11" s="9" t="str">
        <x:v>Fictional</x:v>
      </x:c>
      <x:c r="G11" s="9" t="str">
        <x:v>Maestro named-account planning example</x:v>
      </x:c>
      <x:c r="H11" s="23" t="str">
        <x:v>Created 2026-09-25</x:v>
      </x:c>
      <x:c r="I11" s="2"/>
      <x:c r="J11" s="2"/>
      <x:c r="K11" s="2"/>
      <x:c r="L11" s="2"/>
    </x:row>
    <x:row r="12">
      <x:c r="A12" s="2" t="str">
        <x:v>CRM record to booking</x:v>
      </x:c>
      <x:c r="B12" s="42" t="n">
        <x:f>INDEX(C12:E12,1,MATCH(Inputs!$B$7,$C$6:$E$6,0))</x:f>
        <x:v>0.35</x:v>
      </x:c>
      <x:c r="C12" s="36" t="n">
        <x:v>0.25</x:v>
      </x:c>
      <x:c r="D12" s="37" t="n">
        <x:v>0.35</x:v>
      </x:c>
      <x:c r="E12" s="37" t="n">
        <x:v>0.45</x:v>
      </x:c>
      <x:c r="F12" s="9" t="str">
        <x:v>Fictional</x:v>
      </x:c>
      <x:c r="G12" s="9" t="str">
        <x:v>Maestro named-account planning example</x:v>
      </x:c>
      <x:c r="H12" s="23" t="str">
        <x:v>Created 2026-09-25</x:v>
      </x:c>
      <x:c r="I12" s="2"/>
      <x:c r="J12" s="2"/>
      <x:c r="K12" s="2"/>
      <x:c r="L12" s="2"/>
    </x:row>
    <x:row r="13">
      <x:c r="A13" s="2" t="str">
        <x:v>Booking to held meeting</x:v>
      </x:c>
      <x:c r="B13" s="42" t="n">
        <x:f>INDEX(C13:E13,1,MATCH(Inputs!$B$7,$C$6:$E$6,0))</x:f>
        <x:v>0.75</x:v>
      </x:c>
      <x:c r="C13" s="36" t="n">
        <x:v>0.7</x:v>
      </x:c>
      <x:c r="D13" s="37" t="n">
        <x:v>0.75</x:v>
      </x:c>
      <x:c r="E13" s="37" t="n">
        <x:v>0.8</x:v>
      </x:c>
      <x:c r="F13" s="9" t="str">
        <x:v>Fictional</x:v>
      </x:c>
      <x:c r="G13" s="9" t="str">
        <x:v>Maestro named-account planning example</x:v>
      </x:c>
      <x:c r="H13" s="23" t="str">
        <x:v>Created 2026-09-25</x:v>
      </x:c>
      <x:c r="I13" s="2"/>
      <x:c r="J13" s="2"/>
      <x:c r="K13" s="2"/>
      <x:c r="L13" s="2"/>
    </x:row>
    <x:row r="14">
      <x:c r="A14" s="2" t="str">
        <x:v>Held to qualified meeting</x:v>
      </x:c>
      <x:c r="B14" s="42" t="n">
        <x:f>INDEX(C14:E14,1,MATCH(Inputs!$B$7,$C$6:$E$6,0))</x:f>
        <x:v>0.5</x:v>
      </x:c>
      <x:c r="C14" s="36" t="n">
        <x:v>0.4</x:v>
      </x:c>
      <x:c r="D14" s="37" t="n">
        <x:v>0.5</x:v>
      </x:c>
      <x:c r="E14" s="37" t="n">
        <x:v>0.6</x:v>
      </x:c>
      <x:c r="F14" s="9" t="str">
        <x:v>Fictional</x:v>
      </x:c>
      <x:c r="G14" s="9" t="str">
        <x:v>Maestro named-account planning example</x:v>
      </x:c>
      <x:c r="H14" s="23" t="str">
        <x:v>Created 2026-09-25</x:v>
      </x:c>
      <x:c r="I14" s="2"/>
      <x:c r="J14" s="2"/>
      <x:c r="K14" s="2"/>
      <x:c r="L14" s="2"/>
    </x:row>
    <x:row r="15">
      <x:c r="A15" s="2" t="str">
        <x:v>Qualified meeting to opportunity</x:v>
      </x:c>
      <x:c r="B15" s="42" t="str">
        <x:f>INDEX(C15:E15,1,MATCH(Inputs!$B$7,$C$6:$E$6,0))</x:f>
      </x:c>
      <x:c r="C15" s="36"/>
      <x:c r="D15" s="37"/>
      <x:c r="E15" s="37"/>
      <x:c r="F15" s="9" t="str">
        <x:v>Fictional</x:v>
      </x:c>
      <x:c r="G15" s="9" t="str">
        <x:v>Maestro named-account planning example</x:v>
      </x:c>
      <x:c r="H15" s="23" t="str">
        <x:v>Created 2026-09-25</x:v>
      </x:c>
      <x:c r="I15" s="2"/>
      <x:c r="J15" s="2"/>
      <x:c r="K15" s="2"/>
      <x:c r="L15" s="2"/>
    </x:row>
    <x:row r="16">
      <x:c r="A16" s="2" t="str">
        <x:v>Opportunity to customer</x:v>
      </x:c>
      <x:c r="B16" s="43" t="str">
        <x:f>INDEX(C16:E16,1,MATCH(Inputs!$B$7,$C$6:$E$6,0))</x:f>
      </x:c>
      <x:c r="C16" s="38"/>
      <x:c r="D16" s="39"/>
      <x:c r="E16" s="39"/>
      <x:c r="F16" s="25" t="str">
        <x:v>Fictional</x:v>
      </x:c>
      <x:c r="G16" s="25" t="str">
        <x:v>Maestro named-account planning example</x:v>
      </x:c>
      <x:c r="H16" s="26" t="str">
        <x:v>Created 2026-09-25</x:v>
      </x:c>
      <x:c r="I16" s="2"/>
      <x:c r="J16" s="2"/>
      <x:c r="K16" s="2"/>
      <x:c r="L16" s="2"/>
    </x:row>
    <x:row r="17">
      <x:c r="A17" s="2"/>
      <x:c r="B17" s="2"/>
      <x:c r="C17" s="2"/>
      <x:c r="D17" s="2"/>
      <x:c r="E17" s="2"/>
      <x:c r="F17" s="2"/>
      <x:c r="G17" s="2"/>
      <x:c r="H17" s="2"/>
      <x:c r="I17" s="2"/>
      <x:c r="J17" s="2"/>
      <x:c r="K17" s="2"/>
      <x:c r="L17" s="2"/>
    </x:row>
    <x:row r="18">
      <x:c r="A18" s="2"/>
      <x:c r="B18" s="2"/>
      <x:c r="C18" s="2"/>
      <x:c r="D18" s="2"/>
      <x:c r="E18" s="2"/>
      <x:c r="F18" s="2"/>
      <x:c r="G18" s="2"/>
      <x:c r="H18" s="2"/>
      <x:c r="I18" s="2"/>
      <x:c r="J18" s="2"/>
      <x:c r="K18" s="2"/>
      <x:c r="L18" s="2"/>
    </x:row>
    <x:row r="19">
      <x:c r="A19" s="2"/>
      <x:c r="B19" s="2"/>
      <x:c r="C19" s="2"/>
      <x:c r="D19" s="2"/>
      <x:c r="E19" s="2"/>
      <x:c r="F19" s="2"/>
      <x:c r="G19" s="2"/>
      <x:c r="H19" s="2"/>
      <x:c r="I19" s="2"/>
      <x:c r="J19" s="2"/>
      <x:c r="K19" s="2"/>
      <x:c r="L19" s="2"/>
    </x:row>
    <x:row r="20">
      <x:c r="A20" s="2"/>
      <x:c r="B20" s="2"/>
      <x:c r="C20" s="2"/>
      <x:c r="D20" s="2"/>
      <x:c r="E20" s="2"/>
      <x:c r="F20" s="2"/>
      <x:c r="G20" s="2"/>
      <x:c r="H20" s="2"/>
      <x:c r="I20" s="2"/>
      <x:c r="J20" s="2"/>
      <x:c r="K20" s="2"/>
      <x:c r="L20" s="2"/>
    </x:row>
    <x:row r="21">
      <x:c r="A21" s="2"/>
      <x:c r="B21" s="2"/>
      <x:c r="C21" s="2"/>
      <x:c r="D21" s="2"/>
      <x:c r="E21" s="2"/>
      <x:c r="F21" s="2"/>
      <x:c r="G21" s="2"/>
      <x:c r="H21" s="2"/>
      <x:c r="I21" s="2"/>
      <x:c r="J21" s="2"/>
      <x:c r="K21" s="2"/>
      <x:c r="L21" s="2"/>
    </x:row>
    <x:row r="22">
      <x:c r="A22" s="2"/>
      <x:c r="B22" s="2"/>
      <x:c r="C22" s="2"/>
      <x:c r="D22" s="2"/>
      <x:c r="E22" s="2"/>
      <x:c r="F22" s="2"/>
      <x:c r="G22" s="2"/>
      <x:c r="H22" s="2"/>
      <x:c r="I22" s="2"/>
      <x:c r="J22" s="2"/>
      <x:c r="K22" s="2"/>
      <x:c r="L22" s="2"/>
    </x:row>
    <x:row r="23">
      <x:c r="A23" s="2"/>
      <x:c r="B23" s="2"/>
      <x:c r="C23" s="2"/>
      <x:c r="D23" s="2"/>
      <x:c r="E23" s="2"/>
      <x:c r="F23" s="2"/>
      <x:c r="G23" s="2"/>
      <x:c r="H23" s="2"/>
      <x:c r="I23" s="2"/>
      <x:c r="J23" s="2"/>
      <x:c r="K23" s="2"/>
      <x:c r="L23" s="2"/>
    </x:row>
    <x:row r="24">
      <x:c r="A24" s="2"/>
      <x:c r="B24" s="2"/>
      <x:c r="C24" s="2"/>
      <x:c r="D24" s="2"/>
      <x:c r="E24" s="2"/>
      <x:c r="F24" s="2"/>
      <x:c r="G24" s="2"/>
      <x:c r="H24" s="2"/>
      <x:c r="I24" s="2"/>
      <x:c r="J24" s="2"/>
      <x:c r="K24" s="2"/>
      <x:c r="L24" s="2"/>
    </x:row>
    <x:row r="25">
      <x:c r="A25" s="2"/>
      <x:c r="B25" s="2"/>
      <x:c r="C25" s="2"/>
      <x:c r="D25" s="2"/>
      <x:c r="E25" s="2"/>
      <x:c r="F25" s="2"/>
      <x:c r="G25" s="2"/>
      <x:c r="H25" s="2"/>
      <x:c r="I25" s="2"/>
      <x:c r="J25" s="2"/>
      <x:c r="K25" s="2"/>
      <x:c r="L25" s="2"/>
    </x:row>
    <x:row r="26">
      <x:c r="A26" s="2"/>
      <x:c r="B26" s="2"/>
      <x:c r="C26" s="2"/>
      <x:c r="D26" s="2"/>
      <x:c r="E26" s="2"/>
      <x:c r="F26" s="2"/>
      <x:c r="G26" s="2"/>
      <x:c r="H26" s="2"/>
      <x:c r="I26" s="2"/>
      <x:c r="J26" s="2"/>
      <x:c r="K26" s="2"/>
      <x:c r="L26" s="2"/>
    </x:row>
    <x:row r="27">
      <x:c r="A27" s="2"/>
      <x:c r="B27" s="2"/>
      <x:c r="C27" s="2"/>
      <x:c r="D27" s="2"/>
      <x:c r="E27" s="2"/>
      <x:c r="F27" s="2"/>
      <x:c r="G27" s="2"/>
      <x:c r="H27" s="2"/>
      <x:c r="I27" s="2"/>
      <x:c r="J27" s="2"/>
      <x:c r="K27" s="2"/>
      <x:c r="L27" s="2"/>
    </x:row>
    <x:row r="28">
      <x:c r="A28" s="2"/>
      <x:c r="B28" s="2"/>
      <x:c r="C28" s="2"/>
      <x:c r="D28" s="2"/>
      <x:c r="E28" s="2"/>
      <x:c r="F28" s="2"/>
      <x:c r="G28" s="2"/>
      <x:c r="H28" s="2"/>
      <x:c r="I28" s="2"/>
      <x:c r="J28" s="2"/>
      <x:c r="K28" s="2"/>
      <x:c r="L28" s="2"/>
    </x:row>
    <x:row r="29">
      <x:c r="A29" s="2"/>
      <x:c r="B29" s="2"/>
      <x:c r="C29" s="2"/>
      <x:c r="D29" s="2"/>
      <x:c r="E29" s="2"/>
      <x:c r="F29" s="2"/>
      <x:c r="G29" s="2"/>
      <x:c r="H29" s="2"/>
      <x:c r="I29" s="2"/>
      <x:c r="J29" s="2"/>
      <x:c r="K29" s="2"/>
      <x:c r="L29" s="2"/>
    </x:row>
    <x:row r="30">
      <x:c r="A30" s="2"/>
      <x:c r="B30" s="2"/>
      <x:c r="C30" s="2"/>
      <x:c r="D30" s="2"/>
      <x:c r="E30" s="2"/>
      <x:c r="F30" s="2"/>
      <x:c r="G30" s="2"/>
      <x:c r="H30" s="2"/>
      <x:c r="I30" s="2"/>
      <x:c r="J30" s="2"/>
      <x:c r="K30" s="2"/>
      <x:c r="L30" s="2"/>
    </x:row>
    <x:row r="31">
      <x:c r="A31" s="2"/>
      <x:c r="B31" s="2"/>
      <x:c r="C31" s="2"/>
      <x:c r="D31" s="2"/>
      <x:c r="E31" s="2"/>
      <x:c r="F31" s="2"/>
      <x:c r="G31" s="2"/>
      <x:c r="H31" s="2"/>
      <x:c r="I31" s="2"/>
      <x:c r="J31" s="2"/>
      <x:c r="K31" s="2"/>
      <x:c r="L31" s="2"/>
    </x:row>
    <x:row r="32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  <x:c r="L32" s="2"/>
    </x:row>
    <x:row r="33">
      <x:c r="A33" s="2"/>
      <x:c r="B33" s="2"/>
      <x:c r="C33" s="2"/>
      <x:c r="D33" s="2"/>
      <x:c r="E33" s="2"/>
      <x:c r="F33" s="2"/>
      <x:c r="G33" s="2"/>
      <x:c r="H33" s="2"/>
      <x:c r="I33" s="2"/>
      <x:c r="J33" s="2"/>
      <x:c r="K33" s="2"/>
      <x:c r="L33" s="2"/>
    </x:row>
    <x:row r="34">
      <x:c r="A34" s="2"/>
      <x:c r="B34" s="2"/>
      <x:c r="C34" s="2"/>
      <x:c r="D34" s="2"/>
      <x:c r="E34" s="2"/>
      <x:c r="F34" s="2"/>
      <x:c r="G34" s="2"/>
      <x:c r="H34" s="2"/>
      <x:c r="I34" s="2"/>
      <x:c r="J34" s="2"/>
      <x:c r="K34" s="2"/>
      <x:c r="L34" s="2"/>
    </x:row>
    <x:row r="35">
      <x:c r="A35" s="2"/>
      <x:c r="B35" s="2"/>
      <x:c r="C35" s="2"/>
      <x:c r="D35" s="2"/>
      <x:c r="E35" s="2"/>
      <x:c r="F35" s="2"/>
      <x:c r="G35" s="2"/>
      <x:c r="H35" s="2"/>
      <x:c r="I35" s="2"/>
      <x:c r="J35" s="2"/>
      <x:c r="K35" s="2"/>
      <x:c r="L35" s="2"/>
    </x:row>
    <x:row r="36">
      <x:c r="A36" s="2"/>
      <x:c r="B36" s="2"/>
      <x:c r="C36" s="2"/>
      <x:c r="D36" s="2"/>
      <x:c r="E36" s="2"/>
      <x:c r="F36" s="2"/>
      <x:c r="G36" s="2"/>
      <x:c r="H36" s="2"/>
      <x:c r="I36" s="2"/>
      <x:c r="J36" s="2"/>
      <x:c r="K36" s="2"/>
      <x:c r="L36" s="2"/>
    </x:row>
    <x:row r="37">
      <x:c r="A37" s="2"/>
      <x:c r="B37" s="2"/>
      <x:c r="C37" s="2"/>
      <x:c r="D37" s="2"/>
      <x:c r="E37" s="2"/>
      <x:c r="F37" s="2"/>
      <x:c r="G37" s="2"/>
      <x:c r="H37" s="2"/>
      <x:c r="I37" s="2"/>
      <x:c r="J37" s="2"/>
      <x:c r="K37" s="2"/>
      <x:c r="L37" s="2"/>
    </x:row>
    <x:row r="38">
      <x:c r="A38" s="2"/>
      <x:c r="B38" s="2"/>
      <x:c r="C38" s="2"/>
      <x:c r="D38" s="2"/>
      <x:c r="E38" s="2"/>
      <x:c r="F38" s="2"/>
      <x:c r="G38" s="2"/>
      <x:c r="H38" s="2"/>
      <x:c r="I38" s="2"/>
      <x:c r="J38" s="2"/>
      <x:c r="K38" s="2"/>
      <x:c r="L38" s="2"/>
    </x:row>
    <x:row r="39">
      <x:c r="A39" s="2"/>
      <x:c r="B39" s="2"/>
      <x:c r="C39" s="2"/>
      <x:c r="D39" s="2"/>
      <x:c r="E39" s="2"/>
      <x:c r="F39" s="2"/>
      <x:c r="G39" s="2"/>
      <x:c r="H39" s="2"/>
      <x:c r="I39" s="2"/>
      <x:c r="J39" s="2"/>
      <x:c r="K39" s="2"/>
      <x:c r="L39" s="2"/>
    </x:row>
    <x:row r="40">
      <x:c r="A40" s="2"/>
      <x:c r="B40" s="2"/>
      <x:c r="C40" s="2"/>
      <x:c r="D40" s="2"/>
      <x:c r="E40" s="2"/>
      <x:c r="F40" s="2"/>
      <x:c r="G40" s="2"/>
      <x:c r="H40" s="2"/>
      <x:c r="I40" s="2"/>
      <x:c r="J40" s="2"/>
      <x:c r="K40" s="2"/>
      <x:c r="L40" s="2"/>
    </x:row>
    <x:row r="41">
      <x:c r="A41" s="2"/>
      <x:c r="B41" s="2"/>
      <x:c r="C41" s="2"/>
      <x:c r="D41" s="2"/>
      <x:c r="E41" s="2"/>
      <x:c r="F41" s="2"/>
      <x:c r="G41" s="2"/>
      <x:c r="H41" s="2"/>
      <x:c r="I41" s="2"/>
      <x:c r="J41" s="2"/>
      <x:c r="K41" s="2"/>
      <x:c r="L41" s="2"/>
    </x:row>
    <x:row r="42">
      <x:c r="A42" s="2"/>
      <x:c r="B42" s="2"/>
      <x:c r="C42" s="2"/>
      <x:c r="D42" s="2"/>
      <x:c r="E42" s="2"/>
      <x:c r="F42" s="2"/>
      <x:c r="G42" s="2"/>
      <x:c r="H42" s="2"/>
      <x:c r="I42" s="2"/>
      <x:c r="J42" s="2"/>
      <x:c r="K42" s="2"/>
      <x:c r="L42" s="2"/>
    </x:row>
    <x:row r="43">
      <x:c r="A43" s="2"/>
      <x:c r="B43" s="2"/>
      <x:c r="C43" s="2"/>
      <x:c r="D43" s="2"/>
      <x:c r="E43" s="2"/>
      <x:c r="F43" s="2"/>
      <x:c r="G43" s="2"/>
      <x:c r="H43" s="2"/>
      <x:c r="I43" s="2"/>
      <x:c r="J43" s="2"/>
      <x:c r="K43" s="2"/>
      <x:c r="L43" s="2"/>
    </x:row>
    <x:row r="44">
      <x:c r="A44" s="2"/>
      <x:c r="B44" s="2"/>
      <x:c r="C44" s="2"/>
      <x:c r="D44" s="2"/>
      <x:c r="E44" s="2"/>
      <x:c r="F44" s="2"/>
      <x:c r="G44" s="2"/>
      <x:c r="H44" s="2"/>
      <x:c r="I44" s="2"/>
      <x:c r="J44" s="2"/>
      <x:c r="K44" s="2"/>
      <x:c r="L44" s="2"/>
    </x:row>
    <x:row r="45">
      <x:c r="A45" s="2"/>
      <x:c r="B45" s="2"/>
      <x:c r="C45" s="2"/>
      <x:c r="D45" s="2"/>
      <x:c r="E45" s="2"/>
      <x:c r="F45" s="2"/>
      <x:c r="G45" s="2"/>
      <x:c r="H45" s="2"/>
      <x:c r="I45" s="2"/>
      <x:c r="J45" s="2"/>
      <x:c r="K45" s="2"/>
      <x:c r="L45" s="2"/>
    </x:row>
    <x:row r="46">
      <x:c r="A46" s="2"/>
      <x:c r="B46" s="2"/>
      <x:c r="C46" s="2"/>
      <x:c r="D46" s="2"/>
      <x:c r="E46" s="2"/>
      <x:c r="F46" s="2"/>
      <x:c r="G46" s="2"/>
      <x:c r="H46" s="2"/>
      <x:c r="I46" s="2"/>
      <x:c r="J46" s="2"/>
      <x:c r="K46" s="2"/>
      <x:c r="L46" s="2"/>
    </x:row>
    <x:row r="47">
      <x:c r="A47" s="2"/>
      <x:c r="B47" s="2"/>
      <x:c r="C47" s="2"/>
      <x:c r="D47" s="2"/>
      <x:c r="E47" s="2"/>
      <x:c r="F47" s="2"/>
      <x:c r="G47" s="2"/>
      <x:c r="H47" s="2"/>
      <x:c r="I47" s="2"/>
      <x:c r="J47" s="2"/>
      <x:c r="K47" s="2"/>
      <x:c r="L47" s="2"/>
    </x:row>
    <x:row r="48">
      <x:c r="A48" s="2"/>
      <x:c r="B48" s="2"/>
      <x:c r="C48" s="2"/>
      <x:c r="D48" s="2"/>
      <x:c r="E48" s="2"/>
      <x:c r="F48" s="2"/>
      <x:c r="G48" s="2"/>
      <x:c r="H48" s="2"/>
      <x:c r="I48" s="2"/>
      <x:c r="J48" s="2"/>
      <x:c r="K48" s="2"/>
      <x:c r="L48" s="2"/>
    </x:row>
    <x:row r="49">
      <x:c r="A49" s="2"/>
      <x:c r="B49" s="2"/>
      <x:c r="C49" s="2"/>
      <x:c r="D49" s="2"/>
      <x:c r="E49" s="2"/>
      <x:c r="F49" s="2"/>
      <x:c r="G49" s="2"/>
      <x:c r="H49" s="2"/>
      <x:c r="I49" s="2"/>
      <x:c r="J49" s="2"/>
      <x:c r="K49" s="2"/>
      <x:c r="L49" s="2"/>
    </x:row>
    <x:row r="50">
      <x:c r="A50" s="2"/>
      <x:c r="B50" s="2"/>
      <x:c r="C50" s="2"/>
      <x:c r="D50" s="2"/>
      <x:c r="E50" s="2"/>
      <x:c r="F50" s="2"/>
      <x:c r="G50" s="2"/>
      <x:c r="H50" s="2"/>
      <x:c r="I50" s="2"/>
      <x:c r="J50" s="2"/>
      <x:c r="K50" s="2"/>
      <x:c r="L50" s="2"/>
    </x:row>
    <x:row r="51">
      <x:c r="A51" s="2"/>
      <x:c r="B51" s="2"/>
      <x:c r="C51" s="2"/>
      <x:c r="D51" s="2"/>
      <x:c r="E51" s="2"/>
      <x:c r="F51" s="2"/>
      <x:c r="G51" s="2"/>
      <x:c r="H51" s="2"/>
      <x:c r="I51" s="2"/>
      <x:c r="J51" s="2"/>
      <x:c r="K51" s="2"/>
      <x:c r="L51" s="2"/>
    </x:row>
    <x:row r="52">
      <x:c r="A52" s="2"/>
      <x:c r="B52" s="2"/>
      <x:c r="C52" s="2"/>
      <x:c r="D52" s="2"/>
      <x:c r="E52" s="2"/>
      <x:c r="F52" s="2"/>
      <x:c r="G52" s="2"/>
      <x:c r="H52" s="2"/>
      <x:c r="I52" s="2"/>
      <x:c r="J52" s="2"/>
      <x:c r="K52" s="2"/>
      <x:c r="L52" s="2"/>
    </x:row>
    <x:row r="53">
      <x:c r="A53" s="2"/>
      <x:c r="B53" s="2"/>
      <x:c r="C53" s="2"/>
      <x:c r="D53" s="2"/>
      <x:c r="E53" s="2"/>
      <x:c r="F53" s="2"/>
      <x:c r="G53" s="2"/>
      <x:c r="H53" s="2"/>
      <x:c r="I53" s="2"/>
      <x:c r="J53" s="2"/>
      <x:c r="K53" s="2"/>
      <x:c r="L53" s="2"/>
    </x:row>
    <x:row r="54">
      <x:c r="A54" s="2"/>
      <x:c r="B54" s="2"/>
      <x:c r="C54" s="2"/>
      <x:c r="D54" s="2"/>
      <x:c r="E54" s="2"/>
      <x:c r="F54" s="2"/>
      <x:c r="G54" s="2"/>
      <x:c r="H54" s="2"/>
      <x:c r="I54" s="2"/>
      <x:c r="J54" s="2"/>
      <x:c r="K54" s="2"/>
      <x:c r="L54" s="2"/>
    </x:row>
    <x:row r="55">
      <x:c r="A55" s="2"/>
      <x:c r="B55" s="2"/>
      <x:c r="C55" s="2"/>
      <x:c r="D55" s="2"/>
      <x:c r="E55" s="2"/>
      <x:c r="F55" s="2"/>
      <x:c r="G55" s="2"/>
      <x:c r="H55" s="2"/>
      <x:c r="I55" s="2"/>
      <x:c r="J55" s="2"/>
      <x:c r="K55" s="2"/>
      <x:c r="L55" s="2"/>
    </x:row>
    <x:row r="56">
      <x:c r="A56" s="2"/>
      <x:c r="B56" s="2"/>
      <x:c r="C56" s="2"/>
      <x:c r="D56" s="2"/>
      <x:c r="E56" s="2"/>
      <x:c r="F56" s="2"/>
      <x:c r="G56" s="2"/>
      <x:c r="H56" s="2"/>
      <x:c r="I56" s="2"/>
      <x:c r="J56" s="2"/>
      <x:c r="K56" s="2"/>
      <x:c r="L56" s="2"/>
    </x:row>
    <x:row r="57">
      <x:c r="A57" s="2"/>
      <x:c r="B57" s="2"/>
      <x:c r="C57" s="2"/>
      <x:c r="D57" s="2"/>
      <x:c r="E57" s="2"/>
      <x:c r="F57" s="2"/>
      <x:c r="G57" s="2"/>
      <x:c r="H57" s="2"/>
      <x:c r="I57" s="2"/>
      <x:c r="J57" s="2"/>
      <x:c r="K57" s="2"/>
      <x:c r="L57" s="2"/>
    </x:row>
    <x:row r="58">
      <x:c r="A58" s="2"/>
      <x:c r="B58" s="2"/>
      <x:c r="C58" s="2"/>
      <x:c r="D58" s="2"/>
      <x:c r="E58" s="2"/>
      <x:c r="F58" s="2"/>
      <x:c r="G58" s="2"/>
      <x:c r="H58" s="2"/>
      <x:c r="I58" s="2"/>
      <x:c r="J58" s="2"/>
      <x:c r="K58" s="2"/>
      <x:c r="L58" s="2"/>
    </x:row>
    <x:row r="59">
      <x:c r="A59" s="2"/>
      <x:c r="B59" s="2"/>
      <x:c r="C59" s="2"/>
      <x:c r="D59" s="2"/>
      <x:c r="E59" s="2"/>
      <x:c r="F59" s="2"/>
      <x:c r="G59" s="2"/>
      <x:c r="H59" s="2"/>
      <x:c r="I59" s="2"/>
      <x:c r="J59" s="2"/>
      <x:c r="K59" s="2"/>
      <x:c r="L59" s="2"/>
    </x:row>
    <x:row r="60">
      <x:c r="A60" s="2"/>
      <x:c r="B60" s="2"/>
      <x:c r="C60" s="2"/>
      <x:c r="D60" s="2"/>
      <x:c r="E60" s="2"/>
      <x:c r="F60" s="2"/>
      <x:c r="G60" s="2"/>
      <x:c r="H60" s="2"/>
      <x:c r="I60" s="2"/>
      <x:c r="J60" s="2"/>
      <x:c r="K60" s="2"/>
      <x:c r="L60" s="2"/>
    </x:row>
    <x:row r="61">
      <x:c r="A61" s="2"/>
      <x:c r="B61" s="2"/>
      <x:c r="C61" s="2"/>
      <x:c r="D61" s="2"/>
      <x:c r="E61" s="2"/>
      <x:c r="F61" s="2"/>
      <x:c r="G61" s="2"/>
      <x:c r="H61" s="2"/>
      <x:c r="I61" s="2"/>
      <x:c r="J61" s="2"/>
      <x:c r="K61" s="2"/>
      <x:c r="L61" s="2"/>
    </x:row>
    <x:row r="62">
      <x:c r="A62" s="2"/>
      <x:c r="B62" s="2"/>
      <x:c r="C62" s="2"/>
      <x:c r="D62" s="2"/>
      <x:c r="E62" s="2"/>
      <x:c r="F62" s="2"/>
      <x:c r="G62" s="2"/>
      <x:c r="H62" s="2"/>
      <x:c r="I62" s="2"/>
      <x:c r="J62" s="2"/>
      <x:c r="K62" s="2"/>
      <x:c r="L62" s="2"/>
    </x:row>
    <x:row r="63">
      <x:c r="A63" s="2"/>
      <x:c r="B63" s="2"/>
      <x:c r="C63" s="2"/>
      <x:c r="D63" s="2"/>
      <x:c r="E63" s="2"/>
      <x:c r="F63" s="2"/>
      <x:c r="G63" s="2"/>
      <x:c r="H63" s="2"/>
      <x:c r="I63" s="2"/>
      <x:c r="J63" s="2"/>
      <x:c r="K63" s="2"/>
      <x:c r="L63" s="2"/>
    </x:row>
    <x:row r="64">
      <x:c r="A64" s="2"/>
      <x:c r="B64" s="2"/>
      <x:c r="C64" s="2"/>
      <x:c r="D64" s="2"/>
      <x:c r="E64" s="2"/>
      <x:c r="F64" s="2"/>
      <x:c r="G64" s="2"/>
      <x:c r="H64" s="2"/>
      <x:c r="I64" s="2"/>
      <x:c r="J64" s="2"/>
      <x:c r="K64" s="2"/>
      <x:c r="L64" s="2"/>
    </x:row>
    <x:row r="65">
      <x:c r="A65" s="2"/>
      <x:c r="B65" s="2"/>
      <x:c r="C65" s="2"/>
      <x:c r="D65" s="2"/>
      <x:c r="E65" s="2"/>
      <x:c r="F65" s="2"/>
      <x:c r="G65" s="2"/>
      <x:c r="H65" s="2"/>
      <x:c r="I65" s="2"/>
      <x:c r="J65" s="2"/>
      <x:c r="K65" s="2"/>
      <x:c r="L65" s="2"/>
    </x:row>
    <x:row r="66">
      <x:c r="A66" s="2"/>
      <x:c r="B66" s="2"/>
      <x:c r="C66" s="2"/>
      <x:c r="D66" s="2"/>
      <x:c r="E66" s="2"/>
      <x:c r="F66" s="2"/>
      <x:c r="G66" s="2"/>
      <x:c r="H66" s="2"/>
      <x:c r="I66" s="2"/>
      <x:c r="J66" s="2"/>
      <x:c r="K66" s="2"/>
      <x:c r="L66" s="2"/>
    </x:row>
    <x:row r="67">
      <x:c r="A67" s="2"/>
      <x:c r="B67" s="2"/>
      <x:c r="C67" s="2"/>
      <x:c r="D67" s="2"/>
      <x:c r="E67" s="2"/>
      <x:c r="F67" s="2"/>
      <x:c r="G67" s="2"/>
      <x:c r="H67" s="2"/>
      <x:c r="I67" s="2"/>
      <x:c r="J67" s="2"/>
      <x:c r="K67" s="2"/>
      <x:c r="L67" s="2"/>
    </x:row>
    <x:row r="68">
      <x:c r="A68" s="2"/>
      <x:c r="B68" s="2"/>
      <x:c r="C68" s="2"/>
      <x:c r="D68" s="2"/>
      <x:c r="E68" s="2"/>
      <x:c r="F68" s="2"/>
      <x:c r="G68" s="2"/>
      <x:c r="H68" s="2"/>
      <x:c r="I68" s="2"/>
      <x:c r="J68" s="2"/>
      <x:c r="K68" s="2"/>
      <x:c r="L68" s="2"/>
    </x:row>
    <x:row r="69">
      <x:c r="A69" s="2"/>
      <x:c r="B69" s="2"/>
      <x:c r="C69" s="2"/>
      <x:c r="D69" s="2"/>
      <x:c r="E69" s="2"/>
      <x:c r="F69" s="2"/>
      <x:c r="G69" s="2"/>
      <x:c r="H69" s="2"/>
      <x:c r="I69" s="2"/>
      <x:c r="J69" s="2"/>
      <x:c r="K69" s="2"/>
      <x:c r="L69" s="2"/>
    </x:row>
    <x:row r="70">
      <x:c r="A70" s="2"/>
      <x:c r="B70" s="2"/>
      <x:c r="C70" s="2"/>
      <x:c r="D70" s="2"/>
      <x:c r="E70" s="2"/>
      <x:c r="F70" s="2"/>
      <x:c r="G70" s="2"/>
      <x:c r="H70" s="2"/>
      <x:c r="I70" s="2"/>
      <x:c r="J70" s="2"/>
      <x:c r="K70" s="2"/>
      <x:c r="L70" s="2"/>
    </x:row>
  </x:sheetData>
  <x:dataValidations count="1">
    <x:dataValidation type="list" sqref="F7:F16">
      <x:formula1>"Observed,Sourced orientation,Owner estimate,Fictional,Unknown"</x:formula1>
    </x:dataValidation>
  </x:dataValidation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31" hidden="0" customWidth="1"/>
    <x:col min="2" max="2" width="20" hidden="0" customWidth="1"/>
    <x:col min="3" max="3" width="17" hidden="0" customWidth="1"/>
    <x:col min="4" max="4" width="17" hidden="0" customWidth="1"/>
    <x:col min="5" max="5" width="17" hidden="0" customWidth="1"/>
    <x:col min="6" max="6" width="23" hidden="0" customWidth="1"/>
    <x:col min="7" max="7" width="23" hidden="0" customWidth="1"/>
    <x:col min="8" max="8" width="23" hidden="0" customWidth="1"/>
    <x:col min="9" max="9" width="18" hidden="0" customWidth="1"/>
    <x:col min="10" max="10" width="18" hidden="0" customWidth="1"/>
    <x:col min="11" max="11" width="18" hidden="0" customWidth="1"/>
    <x:col min="12" max="12" width="18" hidden="0" customWidth="1"/>
  </x:cols>
  <x:sheetData>
    <x:row r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</x:row>
    <x:row r="2">
      <x:c r="A2" s="4" t="str">
        <x:v>Funnel</x:v>
      </x:c>
      <x:c r="B2" s="5"/>
      <x:c r="C2" s="5"/>
      <x:c r="D2" s="5"/>
      <x:c r="E2" s="5"/>
      <x:c r="F2" s="7" t="str">
        <x:v>Calculation version</x:v>
      </x:c>
      <x:c r="G2" s="7" t="str">
        <x:v>linkedin-ads-cost-1.1.0</x:v>
      </x:c>
      <x:c r="H2" s="5"/>
      <x:c r="I2" s="2"/>
      <x:c r="J2" s="2"/>
      <x:c r="K2" s="2"/>
      <x:c r="L2" s="2"/>
    </x:row>
    <x:row r="3">
      <x:c r="A3" s="6" t="str">
        <x:v>Fictional planning example</x:v>
      </x:c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</x:row>
    <x:row r="4">
      <x:c r="A4" s="2"/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</x:row>
    <x:row r="5">
      <x:c r="A5" s="2"/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</x:row>
    <x:row r="6">
      <x:c r="A6" s="15" t="str">
        <x:v>Funnel result</x:v>
      </x:c>
      <x:c r="B6" s="15" t="str">
        <x:v>Low</x:v>
      </x:c>
      <x:c r="C6" s="15" t="str">
        <x:v>Base</x:v>
      </x:c>
      <x:c r="D6" s="15" t="str">
        <x:v>High</x:v>
      </x:c>
      <x:c r="E6" s="2"/>
      <x:c r="F6" s="2"/>
      <x:c r="G6" s="2"/>
      <x:c r="H6" s="2"/>
      <x:c r="I6" s="2"/>
      <x:c r="J6" s="2"/>
      <x:c r="K6" s="2"/>
      <x:c r="L6" s="2"/>
    </x:row>
    <x:row r="7">
      <x:c r="A7" s="2" t="str">
        <x:v>Required target events</x:v>
      </x:c>
      <x:c r="B7" s="47" t="n">
        <x:f>IF(OR(Inputs!$B$14="",Inputs!$B$15=""),"Unknown",Inputs!$B$14*Inputs!$B$15)</x:f>
        <x:v>12</x:v>
      </x:c>
      <x:c r="C7" s="48" t="n">
        <x:f>IF(OR(Inputs!$B$14="",Inputs!$B$15=""),"Unknown",Inputs!$B$14*Inputs!$B$15)</x:f>
        <x:v>12</x:v>
      </x:c>
      <x:c r="D7" s="49" t="n">
        <x:f>IF(OR(Inputs!$B$14="",Inputs!$B$15=""),"Unknown",Inputs!$B$14*Inputs!$B$15)</x:f>
        <x:v>12</x:v>
      </x:c>
      <x:c r="E7" s="2"/>
      <x:c r="F7" s="2"/>
      <x:c r="G7" s="2"/>
      <x:c r="H7" s="2"/>
      <x:c r="I7" s="2"/>
      <x:c r="J7" s="2"/>
      <x:c r="K7" s="2"/>
      <x:c r="L7" s="2"/>
    </x:row>
    <x:row r="8">
      <x:c r="A8" s="2" t="str">
        <x:v>Media total</x:v>
      </x:c>
      <x:c r="B8" s="55" t="n">
        <x:f>IF(OR(Inputs!$B$8="",Inputs!$B$9="",Inputs!$B$10="",Inputs!$B$13="",Inputs!$B$14="",Inputs!$B$15=""),"Unknown",IF(Inputs!$B$8="Budget to outcomes",IF(Inputs!$B$11="","Unknown",Inputs!$B$11*Inputs!$B$10),IF(Inputs!$B$9="CPC",IF(OR(Scenarios!C$7="",IF(Inputs!$B$13="Clicks",1,Scenarios!C$10*IF(Inputs!$B$13="Captured responses",1,Scenarios!C$11*IF(Inputs!$B$13="CRM records",1,Scenarios!C$12*IF(Inputs!$B$13="Bookings",1,Scenarios!C$13*IF(Inputs!$B$13="Held meetings",1,Scenarios!C$14*IF(Inputs!$B$13="Qualified meetings",1,Scenarios!C$15*IF(Inputs!$B$13="Opportunities",1,Scenarios!C$16)))))))="",IF(Inputs!$B$13="Clicks",1,Scenarios!C$10*IF(Inputs!$B$13="Captured responses",1,Scenarios!C$11*IF(Inputs!$B$13="CRM records",1,Scenarios!C$12*IF(Inputs!$B$13="Bookings",1,Scenarios!C$13*IF(Inputs!$B$13="Held meetings",1,Scenarios!C$14*IF(Inputs!$B$13="Qualified meetings",1,Scenarios!C$15*IF(Inputs!$B$13="Opportunities",1,Scenarios!C$16)))))))=0),"Unknown",Inputs!$B$14*Inputs!$B$15/IF(Inputs!$B$13="Clicks",1,Scenarios!C$10*IF(Inputs!$B$13="Captured responses",1,Scenarios!C$11*IF(Inputs!$B$13="CRM records",1,Scenarios!C$12*IF(Inputs!$B$13="Bookings",1,Scenarios!C$13*IF(Inputs!$B$13="Held meetings",1,Scenarios!C$14*IF(Inputs!$B$13="Qualified meetings",1,Scenarios!C$15*IF(Inputs!$B$13="Opportunities",1,Scenarios!C$16)))))))*Scenarios!C$7),IF(OR(Scenarios!C$8="",Scenarios!C$9="",IF(Inputs!$B$13="Clicks",1,Scenarios!C$10*IF(Inputs!$B$13="Captured responses",1,Scenarios!C$11*IF(Inputs!$B$13="CRM records",1,Scenarios!C$12*IF(Inputs!$B$13="Bookings",1,Scenarios!C$13*IF(Inputs!$B$13="Held meetings",1,Scenarios!C$14*IF(Inputs!$B$13="Qualified meetings",1,Scenarios!C$15*IF(Inputs!$B$13="Opportunities",1,Scenarios!C$16)))))))="",IF(Inputs!$B$13="Clicks",1,Scenarios!C$10*IF(Inputs!$B$13="Captured responses",1,Scenarios!C$11*IF(Inputs!$B$13="CRM records",1,Scenarios!C$12*IF(Inputs!$B$13="Bookings",1,Scenarios!C$13*IF(Inputs!$B$13="Held meetings",1,Scenarios!C$14*IF(Inputs!$B$13="Qualified meetings",1,Scenarios!C$15*IF(Inputs!$B$13="Opportunities",1,Scenarios!C$16)))))))=0),"Unknown",(Inputs!$B$14*Inputs!$B$15/IF(Inputs!$B$13="Clicks",1,Scenarios!C$10*IF(Inputs!$B$13="Captured responses",1,Scenarios!C$11*IF(Inputs!$B$13="CRM records",1,Scenarios!C$12*IF(Inputs!$B$13="Bookings",1,Scenarios!C$13*IF(Inputs!$B$13="Held meetings",1,Scenarios!C$14*IF(Inputs!$B$13="Qualified meetings",1,Scenarios!C$15*IF(Inputs!$B$13="Opportunities",1,Scenarios!C$16))))))))/Scenarios!C$9*Scenarios!C$8/1000))))</x:f>
        <x:v>154285.71428571426</x:v>
      </x:c>
      <x:c r="C8" s="56" t="n">
        <x:f>IF(OR(Inputs!$B$8="",Inputs!$B$9="",Inputs!$B$10="",Inputs!$B$13="",Inputs!$B$14="",Inputs!$B$15=""),"Unknown",IF(Inputs!$B$8="Budget to outcomes",IF(Inputs!$B$11="","Unknown",Inputs!$B$11*Inputs!$B$10),IF(Inputs!$B$9="CPC",IF(OR(Scenarios!D$7="",IF(Inputs!$B$13="Clicks",1,Scenarios!D$10*IF(Inputs!$B$13="Captured responses",1,Scenarios!D$11*IF(Inputs!$B$13="CRM records",1,Scenarios!D$12*IF(Inputs!$B$13="Bookings",1,Scenarios!D$13*IF(Inputs!$B$13="Held meetings",1,Scenarios!D$14*IF(Inputs!$B$13="Qualified meetings",1,Scenarios!D$15*IF(Inputs!$B$13="Opportunities",1,Scenarios!D$16)))))))="",IF(Inputs!$B$13="Clicks",1,Scenarios!D$10*IF(Inputs!$B$13="Captured responses",1,Scenarios!D$11*IF(Inputs!$B$13="CRM records",1,Scenarios!D$12*IF(Inputs!$B$13="Bookings",1,Scenarios!D$13*IF(Inputs!$B$13="Held meetings",1,Scenarios!D$14*IF(Inputs!$B$13="Qualified meetings",1,Scenarios!D$15*IF(Inputs!$B$13="Opportunities",1,Scenarios!D$16)))))))=0),"Unknown",Inputs!$B$14*Inputs!$B$15/IF(Inputs!$B$13="Clicks",1,Scenarios!D$10*IF(Inputs!$B$13="Captured responses",1,Scenarios!D$11*IF(Inputs!$B$13="CRM records",1,Scenarios!D$12*IF(Inputs!$B$13="Bookings",1,Scenarios!D$13*IF(Inputs!$B$13="Held meetings",1,Scenarios!D$14*IF(Inputs!$B$13="Qualified meetings",1,Scenarios!D$15*IF(Inputs!$B$13="Opportunities",1,Scenarios!D$16)))))))*Scenarios!D$7),IF(OR(Scenarios!D$8="",Scenarios!D$9="",IF(Inputs!$B$13="Clicks",1,Scenarios!D$10*IF(Inputs!$B$13="Captured responses",1,Scenarios!D$11*IF(Inputs!$B$13="CRM records",1,Scenarios!D$12*IF(Inputs!$B$13="Bookings",1,Scenarios!D$13*IF(Inputs!$B$13="Held meetings",1,Scenarios!D$14*IF(Inputs!$B$13="Qualified meetings",1,Scenarios!D$15*IF(Inputs!$B$13="Opportunities",1,Scenarios!D$16)))))))="",IF(Inputs!$B$13="Clicks",1,Scenarios!D$10*IF(Inputs!$B$13="Captured responses",1,Scenarios!D$11*IF(Inputs!$B$13="CRM records",1,Scenarios!D$12*IF(Inputs!$B$13="Bookings",1,Scenarios!D$13*IF(Inputs!$B$13="Held meetings",1,Scenarios!D$14*IF(Inputs!$B$13="Qualified meetings",1,Scenarios!D$15*IF(Inputs!$B$13="Opportunities",1,Scenarios!D$16)))))))=0),"Unknown",(Inputs!$B$14*Inputs!$B$15/IF(Inputs!$B$13="Clicks",1,Scenarios!D$10*IF(Inputs!$B$13="Captured responses",1,Scenarios!D$11*IF(Inputs!$B$13="CRM records",1,Scenarios!D$12*IF(Inputs!$B$13="Bookings",1,Scenarios!D$13*IF(Inputs!$B$13="Held meetings",1,Scenarios!D$14*IF(Inputs!$B$13="Qualified meetings",1,Scenarios!D$15*IF(Inputs!$B$13="Opportunities",1,Scenarios!D$16))))))))/Scenarios!D$9*Scenarios!D$8/1000))))</x:f>
        <x:v>32000</x:v>
      </x:c>
      <x:c r="D8" s="57" t="n">
        <x:f>IF(OR(Inputs!$B$8="",Inputs!$B$9="",Inputs!$B$10="",Inputs!$B$13="",Inputs!$B$14="",Inputs!$B$15=""),"Unknown",IF(Inputs!$B$8="Budget to outcomes",IF(Inputs!$B$11="","Unknown",Inputs!$B$11*Inputs!$B$10),IF(Inputs!$B$9="CPC",IF(OR(Scenarios!E$7="",IF(Inputs!$B$13="Clicks",1,Scenarios!E$10*IF(Inputs!$B$13="Captured responses",1,Scenarios!E$11*IF(Inputs!$B$13="CRM records",1,Scenarios!E$12*IF(Inputs!$B$13="Bookings",1,Scenarios!E$13*IF(Inputs!$B$13="Held meetings",1,Scenarios!E$14*IF(Inputs!$B$13="Qualified meetings",1,Scenarios!E$15*IF(Inputs!$B$13="Opportunities",1,Scenarios!E$16)))))))="",IF(Inputs!$B$13="Clicks",1,Scenarios!E$10*IF(Inputs!$B$13="Captured responses",1,Scenarios!E$11*IF(Inputs!$B$13="CRM records",1,Scenarios!E$12*IF(Inputs!$B$13="Bookings",1,Scenarios!E$13*IF(Inputs!$B$13="Held meetings",1,Scenarios!E$14*IF(Inputs!$B$13="Qualified meetings",1,Scenarios!E$15*IF(Inputs!$B$13="Opportunities",1,Scenarios!E$16)))))))=0),"Unknown",Inputs!$B$14*Inputs!$B$15/IF(Inputs!$B$13="Clicks",1,Scenarios!E$10*IF(Inputs!$B$13="Captured responses",1,Scenarios!E$11*IF(Inputs!$B$13="CRM records",1,Scenarios!E$12*IF(Inputs!$B$13="Bookings",1,Scenarios!E$13*IF(Inputs!$B$13="Held meetings",1,Scenarios!E$14*IF(Inputs!$B$13="Qualified meetings",1,Scenarios!E$15*IF(Inputs!$B$13="Opportunities",1,Scenarios!E$16)))))))*Scenarios!E$7),IF(OR(Scenarios!E$8="",Scenarios!E$9="",IF(Inputs!$B$13="Clicks",1,Scenarios!E$10*IF(Inputs!$B$13="Captured responses",1,Scenarios!E$11*IF(Inputs!$B$13="CRM records",1,Scenarios!E$12*IF(Inputs!$B$13="Bookings",1,Scenarios!E$13*IF(Inputs!$B$13="Held meetings",1,Scenarios!E$14*IF(Inputs!$B$13="Qualified meetings",1,Scenarios!E$15*IF(Inputs!$B$13="Opportunities",1,Scenarios!E$16)))))))="",IF(Inputs!$B$13="Clicks",1,Scenarios!E$10*IF(Inputs!$B$13="Captured responses",1,Scenarios!E$11*IF(Inputs!$B$13="CRM records",1,Scenarios!E$12*IF(Inputs!$B$13="Bookings",1,Scenarios!E$13*IF(Inputs!$B$13="Held meetings",1,Scenarios!E$14*IF(Inputs!$B$13="Qualified meetings",1,Scenarios!E$15*IF(Inputs!$B$13="Opportunities",1,Scenarios!E$16)))))))=0),"Unknown",(Inputs!$B$14*Inputs!$B$15/IF(Inputs!$B$13="Clicks",1,Scenarios!E$10*IF(Inputs!$B$13="Captured responses",1,Scenarios!E$11*IF(Inputs!$B$13="CRM records",1,Scenarios!E$12*IF(Inputs!$B$13="Bookings",1,Scenarios!E$13*IF(Inputs!$B$13="Held meetings",1,Scenarios!E$14*IF(Inputs!$B$13="Qualified meetings",1,Scenarios!E$15*IF(Inputs!$B$13="Opportunities",1,Scenarios!E$16))))))))/Scenarios!E$9*Scenarios!E$8/1000))))</x:f>
        <x:v>9259.25925925926</x:v>
      </x:c>
      <x:c r="E8" s="2"/>
      <x:c r="F8" s="2"/>
      <x:c r="G8" s="2"/>
      <x:c r="H8" s="2"/>
      <x:c r="I8" s="2"/>
      <x:c r="J8" s="2"/>
      <x:c r="K8" s="2"/>
      <x:c r="L8" s="2"/>
    </x:row>
    <x:row r="9">
      <x:c r="A9" s="2" t="str">
        <x:v>Media per period</x:v>
      </x:c>
      <x:c r="B9" s="55" t="n">
        <x:f>IF(ISNUMBER(B8),B8/Inputs!$B$10,"Unknown")</x:f>
        <x:v>51428.57142857142</x:v>
      </x:c>
      <x:c r="C9" s="56" t="n">
        <x:f>IF(ISNUMBER(C8),C8/Inputs!$B$10,"Unknown")</x:f>
        <x:v>10666.666666666666</x:v>
      </x:c>
      <x:c r="D9" s="57" t="n">
        <x:f>IF(ISNUMBER(D8),D8/Inputs!$B$10,"Unknown")</x:f>
        <x:v>3086.41975308642</x:v>
      </x:c>
      <x:c r="E9" s="2"/>
      <x:c r="F9" s="2"/>
      <x:c r="G9" s="2"/>
      <x:c r="H9" s="2"/>
      <x:c r="I9" s="2"/>
      <x:c r="J9" s="2"/>
      <x:c r="K9" s="2"/>
      <x:c r="L9" s="2"/>
    </x:row>
    <x:row r="10">
      <x:c r="A10" s="2" t="str">
        <x:v>Impressions</x:v>
      </x:c>
      <x:c r="B10" s="50" t="str">
        <x:f>IF(AND(ISNUMBER(B8),Inputs!$B$9="CPM + CTR",ISNUMBER(Scenarios!C$8)),B8/Scenarios!C$8*1000,"Unknown")</x:f>
        <x:v>Unknown</x:v>
      </x:c>
      <x:c r="C10" s="11" t="str">
        <x:f>IF(AND(ISNUMBER(C8),Inputs!$B$9="CPM + CTR",ISNUMBER(Scenarios!D$8)),C8/Scenarios!D$8*1000,"Unknown")</x:f>
        <x:v>Unknown</x:v>
      </x:c>
      <x:c r="D10" s="51" t="str">
        <x:f>IF(AND(ISNUMBER(D8),Inputs!$B$9="CPM + CTR",ISNUMBER(Scenarios!E$8)),D8/Scenarios!E$8*1000,"Unknown")</x:f>
        <x:v>Unknown</x:v>
      </x:c>
      <x:c r="E10" s="2"/>
      <x:c r="F10" s="2"/>
      <x:c r="G10" s="2"/>
      <x:c r="H10" s="2"/>
      <x:c r="I10" s="2"/>
      <x:c r="J10" s="2"/>
      <x:c r="K10" s="2"/>
      <x:c r="L10" s="2"/>
    </x:row>
    <x:row r="11">
      <x:c r="A11" s="2" t="str">
        <x:v>Clicks</x:v>
      </x:c>
      <x:c r="B11" s="50" t="n">
        <x:f>IF(NOT(ISNUMBER(B8)),"Unknown",IF(Inputs!$B$9="CPC",IF(ISNUMBER(Scenarios!C$7),B8/Scenarios!C$7,"Unknown"),IF(AND(ISNUMBER(B10),ISNUMBER(Scenarios!C$9)),B10*Scenarios!C$9,"Unknown")))</x:f>
        <x:v>8571.42857142857</x:v>
      </x:c>
      <x:c r="C11" s="11" t="n">
        <x:f>IF(NOT(ISNUMBER(C8)),"Unknown",IF(Inputs!$B$9="CPC",IF(ISNUMBER(Scenarios!D$7),C8/Scenarios!D$7,"Unknown"),IF(AND(ISNUMBER(C10),ISNUMBER(Scenarios!D$9)),C10*Scenarios!D$9,"Unknown")))</x:f>
        <x:v>2285.714285714286</x:v>
      </x:c>
      <x:c r="D11" s="51" t="n">
        <x:f>IF(NOT(ISNUMBER(D8)),"Unknown",IF(Inputs!$B$9="CPC",IF(ISNUMBER(Scenarios!E$7),D8/Scenarios!E$7,"Unknown"),IF(AND(ISNUMBER(D10),ISNUMBER(Scenarios!E$9)),D10*Scenarios!E$9,"Unknown")))</x:f>
        <x:v>925.9259259259259</x:v>
      </x:c>
      <x:c r="E11" s="2"/>
      <x:c r="F11" s="2"/>
      <x:c r="G11" s="2"/>
      <x:c r="H11" s="2"/>
      <x:c r="I11" s="2"/>
      <x:c r="J11" s="2"/>
      <x:c r="K11" s="2"/>
      <x:c r="L11" s="2"/>
    </x:row>
    <x:row r="12">
      <x:c r="A12" s="2" t="str">
        <x:v>Captured responses</x:v>
      </x:c>
      <x:c r="B12" s="50" t="n">
        <x:f>IF(AND(ISNUMBER(B11),ISNUMBER(Scenarios!C$10)),B11*Scenarios!C$10,"Unknown")</x:f>
        <x:v>171.42857142857142</x:v>
      </x:c>
      <x:c r="C12" s="11" t="n">
        <x:f>IF(AND(ISNUMBER(C11),ISNUMBER(Scenarios!D$10)),C11*Scenarios!D$10,"Unknown")</x:f>
        <x:v>91.42857142857143</x:v>
      </x:c>
      <x:c r="D12" s="51" t="n">
        <x:f>IF(AND(ISNUMBER(D11),ISNUMBER(Scenarios!E$10)),D11*Scenarios!E$10,"Unknown")</x:f>
        <x:v>55.55555555555555</x:v>
      </x:c>
      <x:c r="E12" s="2"/>
      <x:c r="F12" s="2"/>
      <x:c r="G12" s="2"/>
      <x:c r="H12" s="2"/>
      <x:c r="I12" s="2"/>
      <x:c r="J12" s="2"/>
      <x:c r="K12" s="2"/>
      <x:c r="L12" s="2"/>
    </x:row>
    <x:row r="13">
      <x:c r="A13" s="2" t="str">
        <x:v>CRM records</x:v>
      </x:c>
      <x:c r="B13" s="50" t="n">
        <x:f>IF(AND(ISNUMBER(B12),ISNUMBER(Scenarios!C$11)),B12*Scenarios!C$11,"Unknown")</x:f>
        <x:v>171.42857142857142</x:v>
      </x:c>
      <x:c r="C13" s="11" t="n">
        <x:f>IF(AND(ISNUMBER(C12),ISNUMBER(Scenarios!D$11)),C12*Scenarios!D$11,"Unknown")</x:f>
        <x:v>91.42857142857143</x:v>
      </x:c>
      <x:c r="D13" s="51" t="n">
        <x:f>IF(AND(ISNUMBER(D12),ISNUMBER(Scenarios!E$11)),D12*Scenarios!E$11,"Unknown")</x:f>
        <x:v>55.55555555555555</x:v>
      </x:c>
      <x:c r="E13" s="2"/>
      <x:c r="F13" s="2"/>
      <x:c r="G13" s="2"/>
      <x:c r="H13" s="2"/>
      <x:c r="I13" s="2"/>
      <x:c r="J13" s="2"/>
      <x:c r="K13" s="2"/>
      <x:c r="L13" s="2"/>
    </x:row>
    <x:row r="14">
      <x:c r="A14" s="2" t="str">
        <x:v>Bookings</x:v>
      </x:c>
      <x:c r="B14" s="50" t="n">
        <x:f>IF(AND(ISNUMBER(B13),ISNUMBER(Scenarios!C$12)),B13*Scenarios!C$12,"Unknown")</x:f>
        <x:v>42.857142857142854</x:v>
      </x:c>
      <x:c r="C14" s="11" t="n">
        <x:f>IF(AND(ISNUMBER(C13),ISNUMBER(Scenarios!D$12)),C13*Scenarios!D$12,"Unknown")</x:f>
        <x:v>32</x:v>
      </x:c>
      <x:c r="D14" s="51" t="n">
        <x:f>IF(AND(ISNUMBER(D13),ISNUMBER(Scenarios!E$12)),D13*Scenarios!E$12,"Unknown")</x:f>
        <x:v>24.999999999999996</x:v>
      </x:c>
      <x:c r="E14" s="2"/>
      <x:c r="F14" s="2"/>
      <x:c r="G14" s="2"/>
      <x:c r="H14" s="2"/>
      <x:c r="I14" s="2"/>
      <x:c r="J14" s="2"/>
      <x:c r="K14" s="2"/>
      <x:c r="L14" s="2"/>
    </x:row>
    <x:row r="15">
      <x:c r="A15" s="2" t="str">
        <x:v>Held meetings</x:v>
      </x:c>
      <x:c r="B15" s="50" t="n">
        <x:f>IF(AND(ISNUMBER(B14),ISNUMBER(Scenarios!C$13)),B14*Scenarios!C$13,"Unknown")</x:f>
        <x:v>29.999999999999996</x:v>
      </x:c>
      <x:c r="C15" s="11" t="n">
        <x:f>IF(AND(ISNUMBER(C14),ISNUMBER(Scenarios!D$13)),C14*Scenarios!D$13,"Unknown")</x:f>
        <x:v>24</x:v>
      </x:c>
      <x:c r="D15" s="51" t="n">
        <x:f>IF(AND(ISNUMBER(D14),ISNUMBER(Scenarios!E$13)),D14*Scenarios!E$13,"Unknown")</x:f>
        <x:v>20</x:v>
      </x:c>
      <x:c r="E15" s="2"/>
      <x:c r="F15" s="2"/>
      <x:c r="G15" s="2"/>
      <x:c r="H15" s="2"/>
      <x:c r="I15" s="2"/>
      <x:c r="J15" s="2"/>
      <x:c r="K15" s="2"/>
      <x:c r="L15" s="2"/>
    </x:row>
    <x:row r="16">
      <x:c r="A16" s="2" t="str">
        <x:v>Qualified meetings</x:v>
      </x:c>
      <x:c r="B16" s="50" t="n">
        <x:f>IF(AND(ISNUMBER(B15),ISNUMBER(Scenarios!C$14)),B15*Scenarios!C$14,"Unknown")</x:f>
        <x:v>12</x:v>
      </x:c>
      <x:c r="C16" s="11" t="n">
        <x:f>IF(AND(ISNUMBER(C15),ISNUMBER(Scenarios!D$14)),C15*Scenarios!D$14,"Unknown")</x:f>
        <x:v>12</x:v>
      </x:c>
      <x:c r="D16" s="51" t="n">
        <x:f>IF(AND(ISNUMBER(D15),ISNUMBER(Scenarios!E$14)),D15*Scenarios!E$14,"Unknown")</x:f>
        <x:v>12</x:v>
      </x:c>
      <x:c r="E16" s="2"/>
      <x:c r="F16" s="2"/>
      <x:c r="G16" s="2"/>
      <x:c r="H16" s="2"/>
      <x:c r="I16" s="2"/>
      <x:c r="J16" s="2"/>
      <x:c r="K16" s="2"/>
      <x:c r="L16" s="2"/>
    </x:row>
    <x:row r="17">
      <x:c r="A17" s="2" t="str">
        <x:v>Opportunities</x:v>
      </x:c>
      <x:c r="B17" s="50" t="str">
        <x:f>IF(AND(ISNUMBER(B16),ISNUMBER(Scenarios!C$15)),B16*Scenarios!C$15,"Unknown")</x:f>
        <x:v>Unknown</x:v>
      </x:c>
      <x:c r="C17" s="11" t="str">
        <x:f>IF(AND(ISNUMBER(C16),ISNUMBER(Scenarios!D$15)),C16*Scenarios!D$15,"Unknown")</x:f>
        <x:v>Unknown</x:v>
      </x:c>
      <x:c r="D17" s="51" t="str">
        <x:f>IF(AND(ISNUMBER(D16),ISNUMBER(Scenarios!E$15)),D16*Scenarios!E$15,"Unknown")</x:f>
        <x:v>Unknown</x:v>
      </x:c>
      <x:c r="E17" s="2"/>
      <x:c r="F17" s="2"/>
      <x:c r="G17" s="2"/>
      <x:c r="H17" s="2"/>
      <x:c r="I17" s="2"/>
      <x:c r="J17" s="2"/>
      <x:c r="K17" s="2"/>
      <x:c r="L17" s="2"/>
    </x:row>
    <x:row r="18">
      <x:c r="A18" s="2" t="str">
        <x:v>Customers</x:v>
      </x:c>
      <x:c r="B18" s="50" t="str">
        <x:f>IF(AND(ISNUMBER(B17),ISNUMBER(Scenarios!C$16)),B17*Scenarios!C$16,"Unknown")</x:f>
        <x:v>Unknown</x:v>
      </x:c>
      <x:c r="C18" s="11" t="str">
        <x:f>IF(AND(ISNUMBER(C17),ISNUMBER(Scenarios!D$16)),C17*Scenarios!D$16,"Unknown")</x:f>
        <x:v>Unknown</x:v>
      </x:c>
      <x:c r="D18" s="51" t="str">
        <x:f>IF(AND(ISNUMBER(D17),ISNUMBER(Scenarios!E$16)),D17*Scenarios!E$16,"Unknown")</x:f>
        <x:v>Unknown</x:v>
      </x:c>
      <x:c r="E18" s="2"/>
      <x:c r="F18" s="2"/>
      <x:c r="G18" s="2"/>
      <x:c r="H18" s="2"/>
      <x:c r="I18" s="2"/>
      <x:c r="J18" s="2"/>
      <x:c r="K18" s="2"/>
      <x:c r="L18" s="2"/>
    </x:row>
    <x:row r="19">
      <x:c r="A19" s="2" t="str">
        <x:v>Known non-media subtotal</x:v>
      </x:c>
      <x:c r="B19" s="55" t="n">
        <x:f>'Cost stack'!B14</x:f>
        <x:v>15500</x:v>
      </x:c>
      <x:c r="C19" s="56" t="n">
        <x:f>'Cost stack'!B14</x:f>
        <x:v>15500</x:v>
      </x:c>
      <x:c r="D19" s="57" t="n">
        <x:f>'Cost stack'!B14</x:f>
        <x:v>15500</x:v>
      </x:c>
      <x:c r="E19" s="2"/>
      <x:c r="F19" s="2"/>
      <x:c r="G19" s="2"/>
      <x:c r="H19" s="2"/>
      <x:c r="I19" s="2"/>
      <x:c r="J19" s="2"/>
      <x:c r="K19" s="2"/>
      <x:c r="L19" s="2"/>
    </x:row>
    <x:row r="20">
      <x:c r="A20" s="2" t="str">
        <x:v>Unknown cost count</x:v>
      </x:c>
      <x:c r="B20" s="58" t="n">
        <x:f>'Cost stack'!B15</x:f>
        <x:v>0</x:v>
      </x:c>
      <x:c r="C20" s="59" t="n">
        <x:f>'Cost stack'!B15</x:f>
        <x:v>0</x:v>
      </x:c>
      <x:c r="D20" s="60" t="n">
        <x:f>'Cost stack'!B15</x:f>
        <x:v>0</x:v>
      </x:c>
      <x:c r="E20" s="2"/>
      <x:c r="F20" s="2"/>
      <x:c r="G20" s="2"/>
      <x:c r="H20" s="2"/>
      <x:c r="I20" s="2"/>
      <x:c r="J20" s="2"/>
      <x:c r="K20" s="2"/>
      <x:c r="L20" s="2"/>
    </x:row>
    <x:row r="21">
      <x:c r="A21" s="2" t="str">
        <x:v>All-in total</x:v>
      </x:c>
      <x:c r="B21" s="55" t="n">
        <x:f>IF(OR(NOT(ISNUMBER(B8)),B20&gt;0),"Unknown",B8+B19)</x:f>
        <x:v>169785.71428571426</x:v>
      </x:c>
      <x:c r="C21" s="56" t="n">
        <x:f>IF(OR(NOT(ISNUMBER(C8)),C20&gt;0),"Unknown",C8+C19)</x:f>
        <x:v>47500</x:v>
      </x:c>
      <x:c r="D21" s="57" t="n">
        <x:f>IF(OR(NOT(ISNUMBER(D8)),D20&gt;0),"Unknown",D8+D19)</x:f>
        <x:v>24759.25925925926</x:v>
      </x:c>
      <x:c r="E21" s="2"/>
      <x:c r="F21" s="2"/>
      <x:c r="G21" s="2"/>
      <x:c r="H21" s="2"/>
      <x:c r="I21" s="2"/>
      <x:c r="J21" s="2"/>
      <x:c r="K21" s="2"/>
      <x:c r="L21" s="2"/>
    </x:row>
    <x:row r="22">
      <x:c r="A22" s="2" t="str">
        <x:v>Events per cell</x:v>
      </x:c>
      <x:c r="B22" s="52" t="n">
        <x:f>IF(OR(Inputs!$B$15="",NOT(ISNUMBER(INDEX(B$11:B$18,MATCH(Inputs!$B$13,{"Clicks","Captured responses","CRM records","Bookings","Held meetings","Qualified meetings","Opportunities","Customers"},0)+10-10,1)))),"Unknown",INDEX(B$11:B$18,MATCH(Inputs!$B$13,{"Clicks","Captured responses","CRM records","Bookings","Held meetings","Qualified meetings","Opportunities","Customers"},0)+10-10,1)/Inputs!$B$15)</x:f>
        <x:v>2</x:v>
      </x:c>
      <x:c r="C22" s="53" t="n">
        <x:f>IF(OR(Inputs!$B$15="",NOT(ISNUMBER(INDEX(C$11:C$18,MATCH(Inputs!$B$13,{"Clicks","Captured responses","CRM records","Bookings","Held meetings","Qualified meetings","Opportunities","Customers"},0)+10-10,1)))),"Unknown",INDEX(C$11:C$18,MATCH(Inputs!$B$13,{"Clicks","Captured responses","CRM records","Bookings","Held meetings","Qualified meetings","Opportunities","Customers"},0)+10-10,1)/Inputs!$B$15)</x:f>
        <x:v>2</x:v>
      </x:c>
      <x:c r="D22" s="54" t="n">
        <x:f>IF(OR(Inputs!$B$15="",NOT(ISNUMBER(INDEX(D$11:D$18,MATCH(Inputs!$B$13,{"Clicks","Captured responses","CRM records","Bookings","Held meetings","Qualified meetings","Opportunities","Customers"},0)+10-10,1)))),"Unknown",INDEX(D$11:D$18,MATCH(Inputs!$B$13,{"Clicks","Captured responses","CRM records","Bookings","Held meetings","Qualified meetings","Opportunities","Customers"},0)+10-10,1)/Inputs!$B$15)</x:f>
        <x:v>2</x:v>
      </x:c>
      <x:c r="E22" s="2"/>
      <x:c r="F22" s="2"/>
      <x:c r="G22" s="2"/>
      <x:c r="H22" s="2"/>
      <x:c r="I22" s="2"/>
      <x:c r="J22" s="2"/>
      <x:c r="K22" s="2"/>
      <x:c r="L22" s="2"/>
    </x:row>
    <x:row r="23">
      <x:c r="A23" s="2"/>
      <x:c r="B23" s="2"/>
      <x:c r="C23" s="2"/>
      <x:c r="D23" s="2"/>
      <x:c r="E23" s="2"/>
      <x:c r="F23" s="2"/>
      <x:c r="G23" s="2"/>
      <x:c r="H23" s="2"/>
      <x:c r="I23" s="2"/>
      <x:c r="J23" s="2"/>
      <x:c r="K23" s="2"/>
      <x:c r="L23" s="2"/>
    </x:row>
    <x:row r="24">
      <x:c r="A24" s="28" t="str">
        <x:v>Every formula uses the editable Inputs, Scenarios and Cost stack sheets. Blank prerequisites return Unknown.</x:v>
      </x:c>
      <x:c r="B24" s="28"/>
      <x:c r="C24" s="28"/>
      <x:c r="D24" s="28"/>
      <x:c r="E24" s="2"/>
      <x:c r="F24" s="2"/>
      <x:c r="G24" s="2"/>
      <x:c r="H24" s="2"/>
      <x:c r="I24" s="2"/>
      <x:c r="J24" s="2"/>
      <x:c r="K24" s="2"/>
      <x:c r="L24" s="2"/>
    </x:row>
    <x:row r="25">
      <x:c r="A25" s="2"/>
      <x:c r="B25" s="2"/>
      <x:c r="C25" s="2"/>
      <x:c r="D25" s="2"/>
      <x:c r="E25" s="2"/>
      <x:c r="F25" s="2"/>
      <x:c r="G25" s="2"/>
      <x:c r="H25" s="2"/>
      <x:c r="I25" s="2"/>
      <x:c r="J25" s="2"/>
      <x:c r="K25" s="2"/>
      <x:c r="L25" s="2"/>
    </x:row>
    <x:row r="26">
      <x:c r="A26" s="2"/>
      <x:c r="B26" s="2"/>
      <x:c r="C26" s="2"/>
      <x:c r="D26" s="2"/>
      <x:c r="E26" s="2"/>
      <x:c r="F26" s="2"/>
      <x:c r="G26" s="2"/>
      <x:c r="H26" s="2"/>
      <x:c r="I26" s="2"/>
      <x:c r="J26" s="2"/>
      <x:c r="K26" s="2"/>
      <x:c r="L26" s="2"/>
    </x:row>
    <x:row r="27">
      <x:c r="A27" s="2"/>
      <x:c r="B27" s="2"/>
      <x:c r="C27" s="2"/>
      <x:c r="D27" s="2"/>
      <x:c r="E27" s="2"/>
      <x:c r="F27" s="2"/>
      <x:c r="G27" s="2"/>
      <x:c r="H27" s="2"/>
      <x:c r="I27" s="2"/>
      <x:c r="J27" s="2"/>
      <x:c r="K27" s="2"/>
      <x:c r="L27" s="2"/>
    </x:row>
    <x:row r="28">
      <x:c r="A28" s="2"/>
      <x:c r="B28" s="2"/>
      <x:c r="C28" s="2"/>
      <x:c r="D28" s="2"/>
      <x:c r="E28" s="2"/>
      <x:c r="F28" s="2"/>
      <x:c r="G28" s="2"/>
      <x:c r="H28" s="2"/>
      <x:c r="I28" s="2"/>
      <x:c r="J28" s="2"/>
      <x:c r="K28" s="2"/>
      <x:c r="L28" s="2"/>
    </x:row>
    <x:row r="29">
      <x:c r="A29" s="2"/>
      <x:c r="B29" s="2"/>
      <x:c r="C29" s="2"/>
      <x:c r="D29" s="2"/>
      <x:c r="E29" s="2"/>
      <x:c r="F29" s="2"/>
      <x:c r="G29" s="2"/>
      <x:c r="H29" s="2"/>
      <x:c r="I29" s="2"/>
      <x:c r="J29" s="2"/>
      <x:c r="K29" s="2"/>
      <x:c r="L29" s="2"/>
    </x:row>
    <x:row r="30">
      <x:c r="A30" s="2"/>
      <x:c r="B30" s="2"/>
      <x:c r="C30" s="2"/>
      <x:c r="D30" s="2"/>
      <x:c r="E30" s="2"/>
      <x:c r="F30" s="2"/>
      <x:c r="G30" s="2"/>
      <x:c r="H30" s="2"/>
      <x:c r="I30" s="2"/>
      <x:c r="J30" s="2"/>
      <x:c r="K30" s="2"/>
      <x:c r="L30" s="2"/>
    </x:row>
    <x:row r="31">
      <x:c r="A31" s="2"/>
      <x:c r="B31" s="2"/>
      <x:c r="C31" s="2"/>
      <x:c r="D31" s="2"/>
      <x:c r="E31" s="2"/>
      <x:c r="F31" s="2"/>
      <x:c r="G31" s="2"/>
      <x:c r="H31" s="2"/>
      <x:c r="I31" s="2"/>
      <x:c r="J31" s="2"/>
      <x:c r="K31" s="2"/>
      <x:c r="L31" s="2"/>
    </x:row>
    <x:row r="32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  <x:c r="L32" s="2"/>
    </x:row>
    <x:row r="33">
      <x:c r="A33" s="2"/>
      <x:c r="B33" s="2"/>
      <x:c r="C33" s="2"/>
      <x:c r="D33" s="2"/>
      <x:c r="E33" s="2"/>
      <x:c r="F33" s="2"/>
      <x:c r="G33" s="2"/>
      <x:c r="H33" s="2"/>
      <x:c r="I33" s="2"/>
      <x:c r="J33" s="2"/>
      <x:c r="K33" s="2"/>
      <x:c r="L33" s="2"/>
    </x:row>
    <x:row r="34">
      <x:c r="A34" s="2"/>
      <x:c r="B34" s="2"/>
      <x:c r="C34" s="2"/>
      <x:c r="D34" s="2"/>
      <x:c r="E34" s="2"/>
      <x:c r="F34" s="2"/>
      <x:c r="G34" s="2"/>
      <x:c r="H34" s="2"/>
      <x:c r="I34" s="2"/>
      <x:c r="J34" s="2"/>
      <x:c r="K34" s="2"/>
      <x:c r="L34" s="2"/>
    </x:row>
    <x:row r="35">
      <x:c r="A35" s="2"/>
      <x:c r="B35" s="2"/>
      <x:c r="C35" s="2"/>
      <x:c r="D35" s="2"/>
      <x:c r="E35" s="2"/>
      <x:c r="F35" s="2"/>
      <x:c r="G35" s="2"/>
      <x:c r="H35" s="2"/>
      <x:c r="I35" s="2"/>
      <x:c r="J35" s="2"/>
      <x:c r="K35" s="2"/>
      <x:c r="L35" s="2"/>
    </x:row>
    <x:row r="36">
      <x:c r="A36" s="2"/>
      <x:c r="B36" s="2"/>
      <x:c r="C36" s="2"/>
      <x:c r="D36" s="2"/>
      <x:c r="E36" s="2"/>
      <x:c r="F36" s="2"/>
      <x:c r="G36" s="2"/>
      <x:c r="H36" s="2"/>
      <x:c r="I36" s="2"/>
      <x:c r="J36" s="2"/>
      <x:c r="K36" s="2"/>
      <x:c r="L36" s="2"/>
    </x:row>
    <x:row r="37">
      <x:c r="A37" s="2"/>
      <x:c r="B37" s="2"/>
      <x:c r="C37" s="2"/>
      <x:c r="D37" s="2"/>
      <x:c r="E37" s="2"/>
      <x:c r="F37" s="2"/>
      <x:c r="G37" s="2"/>
      <x:c r="H37" s="2"/>
      <x:c r="I37" s="2"/>
      <x:c r="J37" s="2"/>
      <x:c r="K37" s="2"/>
      <x:c r="L37" s="2"/>
    </x:row>
    <x:row r="38">
      <x:c r="A38" s="2"/>
      <x:c r="B38" s="2"/>
      <x:c r="C38" s="2"/>
      <x:c r="D38" s="2"/>
      <x:c r="E38" s="2"/>
      <x:c r="F38" s="2"/>
      <x:c r="G38" s="2"/>
      <x:c r="H38" s="2"/>
      <x:c r="I38" s="2"/>
      <x:c r="J38" s="2"/>
      <x:c r="K38" s="2"/>
      <x:c r="L38" s="2"/>
    </x:row>
    <x:row r="39">
      <x:c r="A39" s="2"/>
      <x:c r="B39" s="2"/>
      <x:c r="C39" s="2"/>
      <x:c r="D39" s="2"/>
      <x:c r="E39" s="2"/>
      <x:c r="F39" s="2"/>
      <x:c r="G39" s="2"/>
      <x:c r="H39" s="2"/>
      <x:c r="I39" s="2"/>
      <x:c r="J39" s="2"/>
      <x:c r="K39" s="2"/>
      <x:c r="L39" s="2"/>
    </x:row>
    <x:row r="40">
      <x:c r="A40" s="2"/>
      <x:c r="B40" s="2"/>
      <x:c r="C40" s="2"/>
      <x:c r="D40" s="2"/>
      <x:c r="E40" s="2"/>
      <x:c r="F40" s="2"/>
      <x:c r="G40" s="2"/>
      <x:c r="H40" s="2"/>
      <x:c r="I40" s="2"/>
      <x:c r="J40" s="2"/>
      <x:c r="K40" s="2"/>
      <x:c r="L40" s="2"/>
    </x:row>
    <x:row r="41">
      <x:c r="A41" s="2"/>
      <x:c r="B41" s="2"/>
      <x:c r="C41" s="2"/>
      <x:c r="D41" s="2"/>
      <x:c r="E41" s="2"/>
      <x:c r="F41" s="2"/>
      <x:c r="G41" s="2"/>
      <x:c r="H41" s="2"/>
      <x:c r="I41" s="2"/>
      <x:c r="J41" s="2"/>
      <x:c r="K41" s="2"/>
      <x:c r="L41" s="2"/>
    </x:row>
    <x:row r="42">
      <x:c r="A42" s="2"/>
      <x:c r="B42" s="2"/>
      <x:c r="C42" s="2"/>
      <x:c r="D42" s="2"/>
      <x:c r="E42" s="2"/>
      <x:c r="F42" s="2"/>
      <x:c r="G42" s="2"/>
      <x:c r="H42" s="2"/>
      <x:c r="I42" s="2"/>
      <x:c r="J42" s="2"/>
      <x:c r="K42" s="2"/>
      <x:c r="L42" s="2"/>
    </x:row>
    <x:row r="43">
      <x:c r="A43" s="2"/>
      <x:c r="B43" s="2"/>
      <x:c r="C43" s="2"/>
      <x:c r="D43" s="2"/>
      <x:c r="E43" s="2"/>
      <x:c r="F43" s="2"/>
      <x:c r="G43" s="2"/>
      <x:c r="H43" s="2"/>
      <x:c r="I43" s="2"/>
      <x:c r="J43" s="2"/>
      <x:c r="K43" s="2"/>
      <x:c r="L43" s="2"/>
    </x:row>
    <x:row r="44">
      <x:c r="A44" s="2"/>
      <x:c r="B44" s="2"/>
      <x:c r="C44" s="2"/>
      <x:c r="D44" s="2"/>
      <x:c r="E44" s="2"/>
      <x:c r="F44" s="2"/>
      <x:c r="G44" s="2"/>
      <x:c r="H44" s="2"/>
      <x:c r="I44" s="2"/>
      <x:c r="J44" s="2"/>
      <x:c r="K44" s="2"/>
      <x:c r="L44" s="2"/>
    </x:row>
    <x:row r="45">
      <x:c r="A45" s="2"/>
      <x:c r="B45" s="2"/>
      <x:c r="C45" s="2"/>
      <x:c r="D45" s="2"/>
      <x:c r="E45" s="2"/>
      <x:c r="F45" s="2"/>
      <x:c r="G45" s="2"/>
      <x:c r="H45" s="2"/>
      <x:c r="I45" s="2"/>
      <x:c r="J45" s="2"/>
      <x:c r="K45" s="2"/>
      <x:c r="L45" s="2"/>
    </x:row>
    <x:row r="46">
      <x:c r="A46" s="2"/>
      <x:c r="B46" s="2"/>
      <x:c r="C46" s="2"/>
      <x:c r="D46" s="2"/>
      <x:c r="E46" s="2"/>
      <x:c r="F46" s="2"/>
      <x:c r="G46" s="2"/>
      <x:c r="H46" s="2"/>
      <x:c r="I46" s="2"/>
      <x:c r="J46" s="2"/>
      <x:c r="K46" s="2"/>
      <x:c r="L46" s="2"/>
    </x:row>
    <x:row r="47">
      <x:c r="A47" s="2"/>
      <x:c r="B47" s="2"/>
      <x:c r="C47" s="2"/>
      <x:c r="D47" s="2"/>
      <x:c r="E47" s="2"/>
      <x:c r="F47" s="2"/>
      <x:c r="G47" s="2"/>
      <x:c r="H47" s="2"/>
      <x:c r="I47" s="2"/>
      <x:c r="J47" s="2"/>
      <x:c r="K47" s="2"/>
      <x:c r="L47" s="2"/>
    </x:row>
    <x:row r="48">
      <x:c r="A48" s="2"/>
      <x:c r="B48" s="2"/>
      <x:c r="C48" s="2"/>
      <x:c r="D48" s="2"/>
      <x:c r="E48" s="2"/>
      <x:c r="F48" s="2"/>
      <x:c r="G48" s="2"/>
      <x:c r="H48" s="2"/>
      <x:c r="I48" s="2"/>
      <x:c r="J48" s="2"/>
      <x:c r="K48" s="2"/>
      <x:c r="L48" s="2"/>
    </x:row>
    <x:row r="49">
      <x:c r="A49" s="2"/>
      <x:c r="B49" s="2"/>
      <x:c r="C49" s="2"/>
      <x:c r="D49" s="2"/>
      <x:c r="E49" s="2"/>
      <x:c r="F49" s="2"/>
      <x:c r="G49" s="2"/>
      <x:c r="H49" s="2"/>
      <x:c r="I49" s="2"/>
      <x:c r="J49" s="2"/>
      <x:c r="K49" s="2"/>
      <x:c r="L49" s="2"/>
    </x:row>
    <x:row r="50">
      <x:c r="A50" s="2"/>
      <x:c r="B50" s="2"/>
      <x:c r="C50" s="2"/>
      <x:c r="D50" s="2"/>
      <x:c r="E50" s="2"/>
      <x:c r="F50" s="2"/>
      <x:c r="G50" s="2"/>
      <x:c r="H50" s="2"/>
      <x:c r="I50" s="2"/>
      <x:c r="J50" s="2"/>
      <x:c r="K50" s="2"/>
      <x:c r="L50" s="2"/>
    </x:row>
    <x:row r="51">
      <x:c r="A51" s="2"/>
      <x:c r="B51" s="2"/>
      <x:c r="C51" s="2"/>
      <x:c r="D51" s="2"/>
      <x:c r="E51" s="2"/>
      <x:c r="F51" s="2"/>
      <x:c r="G51" s="2"/>
      <x:c r="H51" s="2"/>
      <x:c r="I51" s="2"/>
      <x:c r="J51" s="2"/>
      <x:c r="K51" s="2"/>
      <x:c r="L51" s="2"/>
    </x:row>
    <x:row r="52">
      <x:c r="A52" s="2"/>
      <x:c r="B52" s="2"/>
      <x:c r="C52" s="2"/>
      <x:c r="D52" s="2"/>
      <x:c r="E52" s="2"/>
      <x:c r="F52" s="2"/>
      <x:c r="G52" s="2"/>
      <x:c r="H52" s="2"/>
      <x:c r="I52" s="2"/>
      <x:c r="J52" s="2"/>
      <x:c r="K52" s="2"/>
      <x:c r="L52" s="2"/>
    </x:row>
    <x:row r="53">
      <x:c r="A53" s="2"/>
      <x:c r="B53" s="2"/>
      <x:c r="C53" s="2"/>
      <x:c r="D53" s="2"/>
      <x:c r="E53" s="2"/>
      <x:c r="F53" s="2"/>
      <x:c r="G53" s="2"/>
      <x:c r="H53" s="2"/>
      <x:c r="I53" s="2"/>
      <x:c r="J53" s="2"/>
      <x:c r="K53" s="2"/>
      <x:c r="L53" s="2"/>
    </x:row>
    <x:row r="54">
      <x:c r="A54" s="2"/>
      <x:c r="B54" s="2"/>
      <x:c r="C54" s="2"/>
      <x:c r="D54" s="2"/>
      <x:c r="E54" s="2"/>
      <x:c r="F54" s="2"/>
      <x:c r="G54" s="2"/>
      <x:c r="H54" s="2"/>
      <x:c r="I54" s="2"/>
      <x:c r="J54" s="2"/>
      <x:c r="K54" s="2"/>
      <x:c r="L54" s="2"/>
    </x:row>
    <x:row r="55">
      <x:c r="A55" s="2"/>
      <x:c r="B55" s="2"/>
      <x:c r="C55" s="2"/>
      <x:c r="D55" s="2"/>
      <x:c r="E55" s="2"/>
      <x:c r="F55" s="2"/>
      <x:c r="G55" s="2"/>
      <x:c r="H55" s="2"/>
      <x:c r="I55" s="2"/>
      <x:c r="J55" s="2"/>
      <x:c r="K55" s="2"/>
      <x:c r="L55" s="2"/>
    </x:row>
    <x:row r="56">
      <x:c r="A56" s="2"/>
      <x:c r="B56" s="2"/>
      <x:c r="C56" s="2"/>
      <x:c r="D56" s="2"/>
      <x:c r="E56" s="2"/>
      <x:c r="F56" s="2"/>
      <x:c r="G56" s="2"/>
      <x:c r="H56" s="2"/>
      <x:c r="I56" s="2"/>
      <x:c r="J56" s="2"/>
      <x:c r="K56" s="2"/>
      <x:c r="L56" s="2"/>
    </x:row>
    <x:row r="57">
      <x:c r="A57" s="2"/>
      <x:c r="B57" s="2"/>
      <x:c r="C57" s="2"/>
      <x:c r="D57" s="2"/>
      <x:c r="E57" s="2"/>
      <x:c r="F57" s="2"/>
      <x:c r="G57" s="2"/>
      <x:c r="H57" s="2"/>
      <x:c r="I57" s="2"/>
      <x:c r="J57" s="2"/>
      <x:c r="K57" s="2"/>
      <x:c r="L57" s="2"/>
    </x:row>
    <x:row r="58">
      <x:c r="A58" s="2"/>
      <x:c r="B58" s="2"/>
      <x:c r="C58" s="2"/>
      <x:c r="D58" s="2"/>
      <x:c r="E58" s="2"/>
      <x:c r="F58" s="2"/>
      <x:c r="G58" s="2"/>
      <x:c r="H58" s="2"/>
      <x:c r="I58" s="2"/>
      <x:c r="J58" s="2"/>
      <x:c r="K58" s="2"/>
      <x:c r="L58" s="2"/>
    </x:row>
    <x:row r="59">
      <x:c r="A59" s="2"/>
      <x:c r="B59" s="2"/>
      <x:c r="C59" s="2"/>
      <x:c r="D59" s="2"/>
      <x:c r="E59" s="2"/>
      <x:c r="F59" s="2"/>
      <x:c r="G59" s="2"/>
      <x:c r="H59" s="2"/>
      <x:c r="I59" s="2"/>
      <x:c r="J59" s="2"/>
      <x:c r="K59" s="2"/>
      <x:c r="L59" s="2"/>
    </x:row>
    <x:row r="60">
      <x:c r="A60" s="2"/>
      <x:c r="B60" s="2"/>
      <x:c r="C60" s="2"/>
      <x:c r="D60" s="2"/>
      <x:c r="E60" s="2"/>
      <x:c r="F60" s="2"/>
      <x:c r="G60" s="2"/>
      <x:c r="H60" s="2"/>
      <x:c r="I60" s="2"/>
      <x:c r="J60" s="2"/>
      <x:c r="K60" s="2"/>
      <x:c r="L60" s="2"/>
    </x:row>
    <x:row r="61">
      <x:c r="A61" s="2"/>
      <x:c r="B61" s="2"/>
      <x:c r="C61" s="2"/>
      <x:c r="D61" s="2"/>
      <x:c r="E61" s="2"/>
      <x:c r="F61" s="2"/>
      <x:c r="G61" s="2"/>
      <x:c r="H61" s="2"/>
      <x:c r="I61" s="2"/>
      <x:c r="J61" s="2"/>
      <x:c r="K61" s="2"/>
      <x:c r="L61" s="2"/>
    </x:row>
    <x:row r="62">
      <x:c r="A62" s="2"/>
      <x:c r="B62" s="2"/>
      <x:c r="C62" s="2"/>
      <x:c r="D62" s="2"/>
      <x:c r="E62" s="2"/>
      <x:c r="F62" s="2"/>
      <x:c r="G62" s="2"/>
      <x:c r="H62" s="2"/>
      <x:c r="I62" s="2"/>
      <x:c r="J62" s="2"/>
      <x:c r="K62" s="2"/>
      <x:c r="L62" s="2"/>
    </x:row>
    <x:row r="63">
      <x:c r="A63" s="2"/>
      <x:c r="B63" s="2"/>
      <x:c r="C63" s="2"/>
      <x:c r="D63" s="2"/>
      <x:c r="E63" s="2"/>
      <x:c r="F63" s="2"/>
      <x:c r="G63" s="2"/>
      <x:c r="H63" s="2"/>
      <x:c r="I63" s="2"/>
      <x:c r="J63" s="2"/>
      <x:c r="K63" s="2"/>
      <x:c r="L63" s="2"/>
    </x:row>
    <x:row r="64">
      <x:c r="A64" s="2"/>
      <x:c r="B64" s="2"/>
      <x:c r="C64" s="2"/>
      <x:c r="D64" s="2"/>
      <x:c r="E64" s="2"/>
      <x:c r="F64" s="2"/>
      <x:c r="G64" s="2"/>
      <x:c r="H64" s="2"/>
      <x:c r="I64" s="2"/>
      <x:c r="J64" s="2"/>
      <x:c r="K64" s="2"/>
      <x:c r="L64" s="2"/>
    </x:row>
    <x:row r="65">
      <x:c r="A65" s="2"/>
      <x:c r="B65" s="2"/>
      <x:c r="C65" s="2"/>
      <x:c r="D65" s="2"/>
      <x:c r="E65" s="2"/>
      <x:c r="F65" s="2"/>
      <x:c r="G65" s="2"/>
      <x:c r="H65" s="2"/>
      <x:c r="I65" s="2"/>
      <x:c r="J65" s="2"/>
      <x:c r="K65" s="2"/>
      <x:c r="L65" s="2"/>
    </x:row>
    <x:row r="66">
      <x:c r="A66" s="2"/>
      <x:c r="B66" s="2"/>
      <x:c r="C66" s="2"/>
      <x:c r="D66" s="2"/>
      <x:c r="E66" s="2"/>
      <x:c r="F66" s="2"/>
      <x:c r="G66" s="2"/>
      <x:c r="H66" s="2"/>
      <x:c r="I66" s="2"/>
      <x:c r="J66" s="2"/>
      <x:c r="K66" s="2"/>
      <x:c r="L66" s="2"/>
    </x:row>
    <x:row r="67">
      <x:c r="A67" s="2"/>
      <x:c r="B67" s="2"/>
      <x:c r="C67" s="2"/>
      <x:c r="D67" s="2"/>
      <x:c r="E67" s="2"/>
      <x:c r="F67" s="2"/>
      <x:c r="G67" s="2"/>
      <x:c r="H67" s="2"/>
      <x:c r="I67" s="2"/>
      <x:c r="J67" s="2"/>
      <x:c r="K67" s="2"/>
      <x:c r="L67" s="2"/>
    </x:row>
    <x:row r="68">
      <x:c r="A68" s="2"/>
      <x:c r="B68" s="2"/>
      <x:c r="C68" s="2"/>
      <x:c r="D68" s="2"/>
      <x:c r="E68" s="2"/>
      <x:c r="F68" s="2"/>
      <x:c r="G68" s="2"/>
      <x:c r="H68" s="2"/>
      <x:c r="I68" s="2"/>
      <x:c r="J68" s="2"/>
      <x:c r="K68" s="2"/>
      <x:c r="L68" s="2"/>
    </x:row>
    <x:row r="69">
      <x:c r="A69" s="2"/>
      <x:c r="B69" s="2"/>
      <x:c r="C69" s="2"/>
      <x:c r="D69" s="2"/>
      <x:c r="E69" s="2"/>
      <x:c r="F69" s="2"/>
      <x:c r="G69" s="2"/>
      <x:c r="H69" s="2"/>
      <x:c r="I69" s="2"/>
      <x:c r="J69" s="2"/>
      <x:c r="K69" s="2"/>
      <x:c r="L69" s="2"/>
    </x:row>
    <x:row r="70">
      <x:c r="A70" s="2"/>
      <x:c r="B70" s="2"/>
      <x:c r="C70" s="2"/>
      <x:c r="D70" s="2"/>
      <x:c r="E70" s="2"/>
      <x:c r="F70" s="2"/>
      <x:c r="G70" s="2"/>
      <x:c r="H70" s="2"/>
      <x:c r="I70" s="2"/>
      <x:c r="J70" s="2"/>
      <x:c r="K70" s="2"/>
      <x:c r="L70" s="2"/>
    </x:row>
  </x:sheetData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31" hidden="0" customWidth="1"/>
    <x:col min="2" max="2" width="20" hidden="0" customWidth="1"/>
    <x:col min="3" max="3" width="17" hidden="0" customWidth="1"/>
    <x:col min="4" max="4" width="17" hidden="0" customWidth="1"/>
    <x:col min="5" max="5" width="17" hidden="0" customWidth="1"/>
    <x:col min="6" max="6" width="23" hidden="0" customWidth="1"/>
    <x:col min="7" max="7" width="23" hidden="0" customWidth="1"/>
    <x:col min="8" max="8" width="23" hidden="0" customWidth="1"/>
    <x:col min="9" max="9" width="18" hidden="0" customWidth="1"/>
    <x:col min="10" max="10" width="18" hidden="0" customWidth="1"/>
    <x:col min="11" max="11" width="18" hidden="0" customWidth="1"/>
    <x:col min="12" max="12" width="18" hidden="0" customWidth="1"/>
  </x:cols>
  <x:sheetData>
    <x:row r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</x:row>
    <x:row r="2">
      <x:c r="A2" s="4" t="str">
        <x:v>Cost stack</x:v>
      </x:c>
      <x:c r="B2" s="5"/>
      <x:c r="C2" s="5"/>
      <x:c r="D2" s="5"/>
      <x:c r="E2" s="5"/>
      <x:c r="F2" s="7" t="str">
        <x:v>Calculation version</x:v>
      </x:c>
      <x:c r="G2" s="7" t="str">
        <x:v>linkedin-ads-cost-1.1.0</x:v>
      </x:c>
      <x:c r="H2" s="5"/>
      <x:c r="I2" s="2"/>
      <x:c r="J2" s="2"/>
      <x:c r="K2" s="2"/>
      <x:c r="L2" s="2"/>
    </x:row>
    <x:row r="3">
      <x:c r="A3" s="6" t="str">
        <x:v>Fictional planning example</x:v>
      </x:c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</x:row>
    <x:row r="4">
      <x:c r="A4" s="2"/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</x:row>
    <x:row r="5">
      <x:c r="A5" s="2"/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</x:row>
    <x:row r="6">
      <x:c r="A6" s="15" t="str">
        <x:v>Cost layer</x:v>
      </x:c>
      <x:c r="B6" s="15" t="str">
        <x:v>One-time</x:v>
      </x:c>
      <x:c r="C6" s="15" t="str">
        <x:v>Per period</x:v>
      </x:c>
      <x:c r="D6" s="15" t="str">
        <x:v>Status / source</x:v>
      </x:c>
      <x:c r="E6" s="15" t="str">
        <x:v>Date window</x:v>
      </x:c>
      <x:c r="F6" s="2"/>
      <x:c r="G6" s="2"/>
      <x:c r="H6" s="2"/>
      <x:c r="I6" s="2"/>
      <x:c r="J6" s="2"/>
      <x:c r="K6" s="2"/>
      <x:c r="L6" s="2"/>
    </x:row>
    <x:row r="7">
      <x:c r="A7" s="2" t="str">
        <x:v>Management/reporting</x:v>
      </x:c>
      <x:c r="B7" s="32" t="n">
        <x:v>1000</x:v>
      </x:c>
      <x:c r="C7" s="33" t="n">
        <x:v>1500</x:v>
      </x:c>
      <x:c r="D7" s="20" t="str">
        <x:v>Fictional | Maestro named-account planning example</x:v>
      </x:c>
      <x:c r="E7" s="21" t="str">
        <x:v>Created 2026-09-25</x:v>
      </x:c>
      <x:c r="F7" s="2"/>
      <x:c r="G7" s="2"/>
      <x:c r="H7" s="2"/>
      <x:c r="I7" s="2"/>
      <x:c r="J7" s="2"/>
      <x:c r="K7" s="2"/>
      <x:c r="L7" s="2"/>
    </x:row>
    <x:row r="8">
      <x:c r="A8" s="2" t="str">
        <x:v>Creative/source work</x:v>
      </x:c>
      <x:c r="B8" s="34" t="n">
        <x:v>4000</x:v>
      </x:c>
      <x:c r="C8" s="35" t="n">
        <x:v>500</x:v>
      </x:c>
      <x:c r="D8" s="9" t="str">
        <x:v>Fictional | Maestro named-account planning example</x:v>
      </x:c>
      <x:c r="E8" s="23" t="str">
        <x:v>Created 2026-09-25</x:v>
      </x:c>
      <x:c r="F8" s="2"/>
      <x:c r="G8" s="2"/>
      <x:c r="H8" s="2"/>
      <x:c r="I8" s="2"/>
      <x:c r="J8" s="2"/>
      <x:c r="K8" s="2"/>
      <x:c r="L8" s="2"/>
    </x:row>
    <x:row r="9">
      <x:c r="A9" s="2" t="str">
        <x:v>Destination/resource</x:v>
      </x:c>
      <x:c r="B9" s="34" t="n">
        <x:v>2000</x:v>
      </x:c>
      <x:c r="C9" s="35" t="n">
        <x:v>0</x:v>
      </x:c>
      <x:c r="D9" s="9" t="str">
        <x:v>Fictional | Maestro named-account planning example</x:v>
      </x:c>
      <x:c r="E9" s="23" t="str">
        <x:v>Created 2026-09-25</x:v>
      </x:c>
      <x:c r="F9" s="2"/>
      <x:c r="G9" s="2"/>
      <x:c r="H9" s="2"/>
      <x:c r="I9" s="2"/>
      <x:c r="J9" s="2"/>
      <x:c r="K9" s="2"/>
      <x:c r="L9" s="2"/>
    </x:row>
    <x:row r="10">
      <x:c r="A10" s="2" t="str">
        <x:v>Measurement/integration</x:v>
      </x:c>
      <x:c r="B10" s="34" t="n">
        <x:v>1000</x:v>
      </x:c>
      <x:c r="C10" s="35" t="n">
        <x:v>200</x:v>
      </x:c>
      <x:c r="D10" s="9" t="str">
        <x:v>Fictional | Maestro named-account planning example</x:v>
      </x:c>
      <x:c r="E10" s="23" t="str">
        <x:v>Created 2026-09-25</x:v>
      </x:c>
      <x:c r="F10" s="2"/>
      <x:c r="G10" s="2"/>
      <x:c r="H10" s="2"/>
      <x:c r="I10" s="2"/>
      <x:c r="J10" s="2"/>
      <x:c r="K10" s="2"/>
      <x:c r="L10" s="2"/>
    </x:row>
    <x:row r="11">
      <x:c r="A11" s="2" t="str">
        <x:v>Software/data</x:v>
      </x:c>
      <x:c r="B11" s="44" t="n">
        <x:v>0</x:v>
      </x:c>
      <x:c r="C11" s="45" t="n">
        <x:v>300</x:v>
      </x:c>
      <x:c r="D11" s="25" t="str">
        <x:v>Fictional | Maestro named-account planning example</x:v>
      </x:c>
      <x:c r="E11" s="26" t="str">
        <x:v>Created 2026-09-25</x:v>
      </x:c>
      <x:c r="F11" s="2"/>
      <x:c r="G11" s="2"/>
      <x:c r="H11" s="2"/>
      <x:c r="I11" s="2"/>
      <x:c r="J11" s="2"/>
      <x:c r="K11" s="2"/>
      <x:c r="L11" s="2"/>
    </x:row>
    <x:row r="12">
      <x:c r="A12" s="2"/>
      <x:c r="B12" s="46"/>
      <x:c r="C12" s="46"/>
      <x:c r="D12" s="2"/>
      <x:c r="E12" s="2"/>
      <x:c r="F12" s="2"/>
      <x:c r="G12" s="2"/>
      <x:c r="H12" s="2"/>
      <x:c r="I12" s="2"/>
      <x:c r="J12" s="2"/>
      <x:c r="K12" s="2"/>
      <x:c r="L12" s="2"/>
    </x:row>
    <x:row r="13">
      <x:c r="A13" s="2"/>
      <x:c r="B13" s="46"/>
      <x:c r="C13" s="46"/>
      <x:c r="D13" s="2"/>
      <x:c r="E13" s="2"/>
      <x:c r="F13" s="2"/>
      <x:c r="G13" s="2"/>
      <x:c r="H13" s="2"/>
      <x:c r="I13" s="2"/>
      <x:c r="J13" s="2"/>
      <x:c r="K13" s="2"/>
      <x:c r="L13" s="2"/>
    </x:row>
    <x:row r="14">
      <x:c r="A14" s="2" t="str">
        <x:v>Known non-media subtotal</x:v>
      </x:c>
      <x:c r="B14" s="40" t="n">
        <x:f>SUM(B7:B11)+SUM(C7:C11)*Inputs!B10</x:f>
        <x:v>15500</x:v>
      </x:c>
      <x:c r="C14" s="46"/>
      <x:c r="D14" s="2"/>
      <x:c r="E14" s="2"/>
      <x:c r="F14" s="2"/>
      <x:c r="G14" s="2"/>
      <x:c r="H14" s="2"/>
      <x:c r="I14" s="2"/>
      <x:c r="J14" s="2"/>
      <x:c r="K14" s="2"/>
      <x:c r="L14" s="2"/>
    </x:row>
    <x:row r="15">
      <x:c r="A15" s="2" t="str">
        <x:v>Unknown cost count</x:v>
      </x:c>
      <x:c r="B15" s="30" t="n">
        <x:f>COUNTBLANK(B7:C11)</x:f>
        <x:v>0</x:v>
      </x:c>
      <x:c r="C15" s="2"/>
      <x:c r="D15" s="2"/>
      <x:c r="E15" s="2"/>
      <x:c r="F15" s="2"/>
      <x:c r="G15" s="2"/>
      <x:c r="H15" s="2"/>
      <x:c r="I15" s="2"/>
      <x:c r="J15" s="2"/>
      <x:c r="K15" s="2"/>
      <x:c r="L15" s="2"/>
    </x:row>
    <x:row r="16">
      <x:c r="A16" s="2" t="str">
        <x:v>All non-media known?</x:v>
      </x:c>
      <x:c r="B16" s="31" t="str">
        <x:f>IF(B15=0,"Yes","No")</x:f>
        <x:v>Yes</x:v>
      </x:c>
      <x:c r="C16" s="2"/>
      <x:c r="D16" s="2"/>
      <x:c r="E16" s="2"/>
      <x:c r="F16" s="2"/>
      <x:c r="G16" s="2"/>
      <x:c r="H16" s="2"/>
      <x:c r="I16" s="2"/>
      <x:c r="J16" s="2"/>
      <x:c r="K16" s="2"/>
      <x:c r="L16" s="2"/>
    </x:row>
    <x:row r="17">
      <x:c r="A17" s="2" t="str">
        <x:v>All-in note</x:v>
      </x:c>
      <x:c r="B17" s="2" t="str">
        <x:v>All-in stays Unknown until every cost is known.</x:v>
      </x:c>
      <x:c r="C17" s="2"/>
      <x:c r="D17" s="2"/>
      <x:c r="E17" s="2"/>
      <x:c r="F17" s="2"/>
      <x:c r="G17" s="2"/>
      <x:c r="H17" s="2"/>
      <x:c r="I17" s="2"/>
      <x:c r="J17" s="2"/>
      <x:c r="K17" s="2"/>
      <x:c r="L17" s="2"/>
    </x:row>
    <x:row r="18">
      <x:c r="A18" s="2"/>
      <x:c r="B18" s="2"/>
      <x:c r="C18" s="2"/>
      <x:c r="D18" s="2"/>
      <x:c r="E18" s="2"/>
      <x:c r="F18" s="2"/>
      <x:c r="G18" s="2"/>
      <x:c r="H18" s="2"/>
      <x:c r="I18" s="2"/>
      <x:c r="J18" s="2"/>
      <x:c r="K18" s="2"/>
      <x:c r="L18" s="2"/>
    </x:row>
    <x:row r="19">
      <x:c r="A19" s="2"/>
      <x:c r="B19" s="2"/>
      <x:c r="C19" s="2"/>
      <x:c r="D19" s="2"/>
      <x:c r="E19" s="2"/>
      <x:c r="F19" s="2"/>
      <x:c r="G19" s="2"/>
      <x:c r="H19" s="2"/>
      <x:c r="I19" s="2"/>
      <x:c r="J19" s="2"/>
      <x:c r="K19" s="2"/>
      <x:c r="L19" s="2"/>
    </x:row>
    <x:row r="20">
      <x:c r="A20" s="2"/>
      <x:c r="B20" s="2"/>
      <x:c r="C20" s="2"/>
      <x:c r="D20" s="2"/>
      <x:c r="E20" s="2"/>
      <x:c r="F20" s="2"/>
      <x:c r="G20" s="2"/>
      <x:c r="H20" s="2"/>
      <x:c r="I20" s="2"/>
      <x:c r="J20" s="2"/>
      <x:c r="K20" s="2"/>
      <x:c r="L20" s="2"/>
    </x:row>
    <x:row r="21">
      <x:c r="A21" s="2"/>
      <x:c r="B21" s="2"/>
      <x:c r="C21" s="2"/>
      <x:c r="D21" s="2"/>
      <x:c r="E21" s="2"/>
      <x:c r="F21" s="2"/>
      <x:c r="G21" s="2"/>
      <x:c r="H21" s="2"/>
      <x:c r="I21" s="2"/>
      <x:c r="J21" s="2"/>
      <x:c r="K21" s="2"/>
      <x:c r="L21" s="2"/>
    </x:row>
    <x:row r="22">
      <x:c r="A22" s="2"/>
      <x:c r="B22" s="2"/>
      <x:c r="C22" s="2"/>
      <x:c r="D22" s="2"/>
      <x:c r="E22" s="2"/>
      <x:c r="F22" s="2"/>
      <x:c r="G22" s="2"/>
      <x:c r="H22" s="2"/>
      <x:c r="I22" s="2"/>
      <x:c r="J22" s="2"/>
      <x:c r="K22" s="2"/>
      <x:c r="L22" s="2"/>
    </x:row>
    <x:row r="23">
      <x:c r="A23" s="2"/>
      <x:c r="B23" s="2"/>
      <x:c r="C23" s="2"/>
      <x:c r="D23" s="2"/>
      <x:c r="E23" s="2"/>
      <x:c r="F23" s="2"/>
      <x:c r="G23" s="2"/>
      <x:c r="H23" s="2"/>
      <x:c r="I23" s="2"/>
      <x:c r="J23" s="2"/>
      <x:c r="K23" s="2"/>
      <x:c r="L23" s="2"/>
    </x:row>
    <x:row r="24">
      <x:c r="A24" s="2"/>
      <x:c r="B24" s="2"/>
      <x:c r="C24" s="2"/>
      <x:c r="D24" s="2"/>
      <x:c r="E24" s="2"/>
      <x:c r="F24" s="2"/>
      <x:c r="G24" s="2"/>
      <x:c r="H24" s="2"/>
      <x:c r="I24" s="2"/>
      <x:c r="J24" s="2"/>
      <x:c r="K24" s="2"/>
      <x:c r="L24" s="2"/>
    </x:row>
    <x:row r="25">
      <x:c r="A25" s="2"/>
      <x:c r="B25" s="2"/>
      <x:c r="C25" s="2"/>
      <x:c r="D25" s="2"/>
      <x:c r="E25" s="2"/>
      <x:c r="F25" s="2"/>
      <x:c r="G25" s="2"/>
      <x:c r="H25" s="2"/>
      <x:c r="I25" s="2"/>
      <x:c r="J25" s="2"/>
      <x:c r="K25" s="2"/>
      <x:c r="L25" s="2"/>
    </x:row>
    <x:row r="26">
      <x:c r="A26" s="2"/>
      <x:c r="B26" s="2"/>
      <x:c r="C26" s="2"/>
      <x:c r="D26" s="2"/>
      <x:c r="E26" s="2"/>
      <x:c r="F26" s="2"/>
      <x:c r="G26" s="2"/>
      <x:c r="H26" s="2"/>
      <x:c r="I26" s="2"/>
      <x:c r="J26" s="2"/>
      <x:c r="K26" s="2"/>
      <x:c r="L26" s="2"/>
    </x:row>
    <x:row r="27">
      <x:c r="A27" s="2"/>
      <x:c r="B27" s="2"/>
      <x:c r="C27" s="2"/>
      <x:c r="D27" s="2"/>
      <x:c r="E27" s="2"/>
      <x:c r="F27" s="2"/>
      <x:c r="G27" s="2"/>
      <x:c r="H27" s="2"/>
      <x:c r="I27" s="2"/>
      <x:c r="J27" s="2"/>
      <x:c r="K27" s="2"/>
      <x:c r="L27" s="2"/>
    </x:row>
    <x:row r="28">
      <x:c r="A28" s="2"/>
      <x:c r="B28" s="2"/>
      <x:c r="C28" s="2"/>
      <x:c r="D28" s="2"/>
      <x:c r="E28" s="2"/>
      <x:c r="F28" s="2"/>
      <x:c r="G28" s="2"/>
      <x:c r="H28" s="2"/>
      <x:c r="I28" s="2"/>
      <x:c r="J28" s="2"/>
      <x:c r="K28" s="2"/>
      <x:c r="L28" s="2"/>
    </x:row>
    <x:row r="29">
      <x:c r="A29" s="2"/>
      <x:c r="B29" s="2"/>
      <x:c r="C29" s="2"/>
      <x:c r="D29" s="2"/>
      <x:c r="E29" s="2"/>
      <x:c r="F29" s="2"/>
      <x:c r="G29" s="2"/>
      <x:c r="H29" s="2"/>
      <x:c r="I29" s="2"/>
      <x:c r="J29" s="2"/>
      <x:c r="K29" s="2"/>
      <x:c r="L29" s="2"/>
    </x:row>
    <x:row r="30">
      <x:c r="A30" s="2"/>
      <x:c r="B30" s="2"/>
      <x:c r="C30" s="2"/>
      <x:c r="D30" s="2"/>
      <x:c r="E30" s="2"/>
      <x:c r="F30" s="2"/>
      <x:c r="G30" s="2"/>
      <x:c r="H30" s="2"/>
      <x:c r="I30" s="2"/>
      <x:c r="J30" s="2"/>
      <x:c r="K30" s="2"/>
      <x:c r="L30" s="2"/>
    </x:row>
    <x:row r="31">
      <x:c r="A31" s="2"/>
      <x:c r="B31" s="2"/>
      <x:c r="C31" s="2"/>
      <x:c r="D31" s="2"/>
      <x:c r="E31" s="2"/>
      <x:c r="F31" s="2"/>
      <x:c r="G31" s="2"/>
      <x:c r="H31" s="2"/>
      <x:c r="I31" s="2"/>
      <x:c r="J31" s="2"/>
      <x:c r="K31" s="2"/>
      <x:c r="L31" s="2"/>
    </x:row>
    <x:row r="32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  <x:c r="L32" s="2"/>
    </x:row>
    <x:row r="33">
      <x:c r="A33" s="2"/>
      <x:c r="B33" s="2"/>
      <x:c r="C33" s="2"/>
      <x:c r="D33" s="2"/>
      <x:c r="E33" s="2"/>
      <x:c r="F33" s="2"/>
      <x:c r="G33" s="2"/>
      <x:c r="H33" s="2"/>
      <x:c r="I33" s="2"/>
      <x:c r="J33" s="2"/>
      <x:c r="K33" s="2"/>
      <x:c r="L33" s="2"/>
    </x:row>
    <x:row r="34">
      <x:c r="A34" s="2"/>
      <x:c r="B34" s="2"/>
      <x:c r="C34" s="2"/>
      <x:c r="D34" s="2"/>
      <x:c r="E34" s="2"/>
      <x:c r="F34" s="2"/>
      <x:c r="G34" s="2"/>
      <x:c r="H34" s="2"/>
      <x:c r="I34" s="2"/>
      <x:c r="J34" s="2"/>
      <x:c r="K34" s="2"/>
      <x:c r="L34" s="2"/>
    </x:row>
    <x:row r="35">
      <x:c r="A35" s="2"/>
      <x:c r="B35" s="2"/>
      <x:c r="C35" s="2"/>
      <x:c r="D35" s="2"/>
      <x:c r="E35" s="2"/>
      <x:c r="F35" s="2"/>
      <x:c r="G35" s="2"/>
      <x:c r="H35" s="2"/>
      <x:c r="I35" s="2"/>
      <x:c r="J35" s="2"/>
      <x:c r="K35" s="2"/>
      <x:c r="L35" s="2"/>
    </x:row>
    <x:row r="36">
      <x:c r="A36" s="2"/>
      <x:c r="B36" s="2"/>
      <x:c r="C36" s="2"/>
      <x:c r="D36" s="2"/>
      <x:c r="E36" s="2"/>
      <x:c r="F36" s="2"/>
      <x:c r="G36" s="2"/>
      <x:c r="H36" s="2"/>
      <x:c r="I36" s="2"/>
      <x:c r="J36" s="2"/>
      <x:c r="K36" s="2"/>
      <x:c r="L36" s="2"/>
    </x:row>
    <x:row r="37">
      <x:c r="A37" s="2"/>
      <x:c r="B37" s="2"/>
      <x:c r="C37" s="2"/>
      <x:c r="D37" s="2"/>
      <x:c r="E37" s="2"/>
      <x:c r="F37" s="2"/>
      <x:c r="G37" s="2"/>
      <x:c r="H37" s="2"/>
      <x:c r="I37" s="2"/>
      <x:c r="J37" s="2"/>
      <x:c r="K37" s="2"/>
      <x:c r="L37" s="2"/>
    </x:row>
    <x:row r="38">
      <x:c r="A38" s="2"/>
      <x:c r="B38" s="2"/>
      <x:c r="C38" s="2"/>
      <x:c r="D38" s="2"/>
      <x:c r="E38" s="2"/>
      <x:c r="F38" s="2"/>
      <x:c r="G38" s="2"/>
      <x:c r="H38" s="2"/>
      <x:c r="I38" s="2"/>
      <x:c r="J38" s="2"/>
      <x:c r="K38" s="2"/>
      <x:c r="L38" s="2"/>
    </x:row>
    <x:row r="39">
      <x:c r="A39" s="2"/>
      <x:c r="B39" s="2"/>
      <x:c r="C39" s="2"/>
      <x:c r="D39" s="2"/>
      <x:c r="E39" s="2"/>
      <x:c r="F39" s="2"/>
      <x:c r="G39" s="2"/>
      <x:c r="H39" s="2"/>
      <x:c r="I39" s="2"/>
      <x:c r="J39" s="2"/>
      <x:c r="K39" s="2"/>
      <x:c r="L39" s="2"/>
    </x:row>
    <x:row r="40">
      <x:c r="A40" s="2"/>
      <x:c r="B40" s="2"/>
      <x:c r="C40" s="2"/>
      <x:c r="D40" s="2"/>
      <x:c r="E40" s="2"/>
      <x:c r="F40" s="2"/>
      <x:c r="G40" s="2"/>
      <x:c r="H40" s="2"/>
      <x:c r="I40" s="2"/>
      <x:c r="J40" s="2"/>
      <x:c r="K40" s="2"/>
      <x:c r="L40" s="2"/>
    </x:row>
    <x:row r="41">
      <x:c r="A41" s="2"/>
      <x:c r="B41" s="2"/>
      <x:c r="C41" s="2"/>
      <x:c r="D41" s="2"/>
      <x:c r="E41" s="2"/>
      <x:c r="F41" s="2"/>
      <x:c r="G41" s="2"/>
      <x:c r="H41" s="2"/>
      <x:c r="I41" s="2"/>
      <x:c r="J41" s="2"/>
      <x:c r="K41" s="2"/>
      <x:c r="L41" s="2"/>
    </x:row>
    <x:row r="42">
      <x:c r="A42" s="2"/>
      <x:c r="B42" s="2"/>
      <x:c r="C42" s="2"/>
      <x:c r="D42" s="2"/>
      <x:c r="E42" s="2"/>
      <x:c r="F42" s="2"/>
      <x:c r="G42" s="2"/>
      <x:c r="H42" s="2"/>
      <x:c r="I42" s="2"/>
      <x:c r="J42" s="2"/>
      <x:c r="K42" s="2"/>
      <x:c r="L42" s="2"/>
    </x:row>
    <x:row r="43">
      <x:c r="A43" s="2"/>
      <x:c r="B43" s="2"/>
      <x:c r="C43" s="2"/>
      <x:c r="D43" s="2"/>
      <x:c r="E43" s="2"/>
      <x:c r="F43" s="2"/>
      <x:c r="G43" s="2"/>
      <x:c r="H43" s="2"/>
      <x:c r="I43" s="2"/>
      <x:c r="J43" s="2"/>
      <x:c r="K43" s="2"/>
      <x:c r="L43" s="2"/>
    </x:row>
    <x:row r="44">
      <x:c r="A44" s="2"/>
      <x:c r="B44" s="2"/>
      <x:c r="C44" s="2"/>
      <x:c r="D44" s="2"/>
      <x:c r="E44" s="2"/>
      <x:c r="F44" s="2"/>
      <x:c r="G44" s="2"/>
      <x:c r="H44" s="2"/>
      <x:c r="I44" s="2"/>
      <x:c r="J44" s="2"/>
      <x:c r="K44" s="2"/>
      <x:c r="L44" s="2"/>
    </x:row>
    <x:row r="45">
      <x:c r="A45" s="2"/>
      <x:c r="B45" s="2"/>
      <x:c r="C45" s="2"/>
      <x:c r="D45" s="2"/>
      <x:c r="E45" s="2"/>
      <x:c r="F45" s="2"/>
      <x:c r="G45" s="2"/>
      <x:c r="H45" s="2"/>
      <x:c r="I45" s="2"/>
      <x:c r="J45" s="2"/>
      <x:c r="K45" s="2"/>
      <x:c r="L45" s="2"/>
    </x:row>
    <x:row r="46">
      <x:c r="A46" s="2"/>
      <x:c r="B46" s="2"/>
      <x:c r="C46" s="2"/>
      <x:c r="D46" s="2"/>
      <x:c r="E46" s="2"/>
      <x:c r="F46" s="2"/>
      <x:c r="G46" s="2"/>
      <x:c r="H46" s="2"/>
      <x:c r="I46" s="2"/>
      <x:c r="J46" s="2"/>
      <x:c r="K46" s="2"/>
      <x:c r="L46" s="2"/>
    </x:row>
    <x:row r="47">
      <x:c r="A47" s="2"/>
      <x:c r="B47" s="2"/>
      <x:c r="C47" s="2"/>
      <x:c r="D47" s="2"/>
      <x:c r="E47" s="2"/>
      <x:c r="F47" s="2"/>
      <x:c r="G47" s="2"/>
      <x:c r="H47" s="2"/>
      <x:c r="I47" s="2"/>
      <x:c r="J47" s="2"/>
      <x:c r="K47" s="2"/>
      <x:c r="L47" s="2"/>
    </x:row>
    <x:row r="48">
      <x:c r="A48" s="2"/>
      <x:c r="B48" s="2"/>
      <x:c r="C48" s="2"/>
      <x:c r="D48" s="2"/>
      <x:c r="E48" s="2"/>
      <x:c r="F48" s="2"/>
      <x:c r="G48" s="2"/>
      <x:c r="H48" s="2"/>
      <x:c r="I48" s="2"/>
      <x:c r="J48" s="2"/>
      <x:c r="K48" s="2"/>
      <x:c r="L48" s="2"/>
    </x:row>
    <x:row r="49">
      <x:c r="A49" s="2"/>
      <x:c r="B49" s="2"/>
      <x:c r="C49" s="2"/>
      <x:c r="D49" s="2"/>
      <x:c r="E49" s="2"/>
      <x:c r="F49" s="2"/>
      <x:c r="G49" s="2"/>
      <x:c r="H49" s="2"/>
      <x:c r="I49" s="2"/>
      <x:c r="J49" s="2"/>
      <x:c r="K49" s="2"/>
      <x:c r="L49" s="2"/>
    </x:row>
    <x:row r="50">
      <x:c r="A50" s="2"/>
      <x:c r="B50" s="2"/>
      <x:c r="C50" s="2"/>
      <x:c r="D50" s="2"/>
      <x:c r="E50" s="2"/>
      <x:c r="F50" s="2"/>
      <x:c r="G50" s="2"/>
      <x:c r="H50" s="2"/>
      <x:c r="I50" s="2"/>
      <x:c r="J50" s="2"/>
      <x:c r="K50" s="2"/>
      <x:c r="L50" s="2"/>
    </x:row>
    <x:row r="51">
      <x:c r="A51" s="2"/>
      <x:c r="B51" s="2"/>
      <x:c r="C51" s="2"/>
      <x:c r="D51" s="2"/>
      <x:c r="E51" s="2"/>
      <x:c r="F51" s="2"/>
      <x:c r="G51" s="2"/>
      <x:c r="H51" s="2"/>
      <x:c r="I51" s="2"/>
      <x:c r="J51" s="2"/>
      <x:c r="K51" s="2"/>
      <x:c r="L51" s="2"/>
    </x:row>
    <x:row r="52">
      <x:c r="A52" s="2"/>
      <x:c r="B52" s="2"/>
      <x:c r="C52" s="2"/>
      <x:c r="D52" s="2"/>
      <x:c r="E52" s="2"/>
      <x:c r="F52" s="2"/>
      <x:c r="G52" s="2"/>
      <x:c r="H52" s="2"/>
      <x:c r="I52" s="2"/>
      <x:c r="J52" s="2"/>
      <x:c r="K52" s="2"/>
      <x:c r="L52" s="2"/>
    </x:row>
    <x:row r="53">
      <x:c r="A53" s="2"/>
      <x:c r="B53" s="2"/>
      <x:c r="C53" s="2"/>
      <x:c r="D53" s="2"/>
      <x:c r="E53" s="2"/>
      <x:c r="F53" s="2"/>
      <x:c r="G53" s="2"/>
      <x:c r="H53" s="2"/>
      <x:c r="I53" s="2"/>
      <x:c r="J53" s="2"/>
      <x:c r="K53" s="2"/>
      <x:c r="L53" s="2"/>
    </x:row>
    <x:row r="54">
      <x:c r="A54" s="2"/>
      <x:c r="B54" s="2"/>
      <x:c r="C54" s="2"/>
      <x:c r="D54" s="2"/>
      <x:c r="E54" s="2"/>
      <x:c r="F54" s="2"/>
      <x:c r="G54" s="2"/>
      <x:c r="H54" s="2"/>
      <x:c r="I54" s="2"/>
      <x:c r="J54" s="2"/>
      <x:c r="K54" s="2"/>
      <x:c r="L54" s="2"/>
    </x:row>
    <x:row r="55">
      <x:c r="A55" s="2"/>
      <x:c r="B55" s="2"/>
      <x:c r="C55" s="2"/>
      <x:c r="D55" s="2"/>
      <x:c r="E55" s="2"/>
      <x:c r="F55" s="2"/>
      <x:c r="G55" s="2"/>
      <x:c r="H55" s="2"/>
      <x:c r="I55" s="2"/>
      <x:c r="J55" s="2"/>
      <x:c r="K55" s="2"/>
      <x:c r="L55" s="2"/>
    </x:row>
    <x:row r="56">
      <x:c r="A56" s="2"/>
      <x:c r="B56" s="2"/>
      <x:c r="C56" s="2"/>
      <x:c r="D56" s="2"/>
      <x:c r="E56" s="2"/>
      <x:c r="F56" s="2"/>
      <x:c r="G56" s="2"/>
      <x:c r="H56" s="2"/>
      <x:c r="I56" s="2"/>
      <x:c r="J56" s="2"/>
      <x:c r="K56" s="2"/>
      <x:c r="L56" s="2"/>
    </x:row>
    <x:row r="57">
      <x:c r="A57" s="2"/>
      <x:c r="B57" s="2"/>
      <x:c r="C57" s="2"/>
      <x:c r="D57" s="2"/>
      <x:c r="E57" s="2"/>
      <x:c r="F57" s="2"/>
      <x:c r="G57" s="2"/>
      <x:c r="H57" s="2"/>
      <x:c r="I57" s="2"/>
      <x:c r="J57" s="2"/>
      <x:c r="K57" s="2"/>
      <x:c r="L57" s="2"/>
    </x:row>
    <x:row r="58">
      <x:c r="A58" s="2"/>
      <x:c r="B58" s="2"/>
      <x:c r="C58" s="2"/>
      <x:c r="D58" s="2"/>
      <x:c r="E58" s="2"/>
      <x:c r="F58" s="2"/>
      <x:c r="G58" s="2"/>
      <x:c r="H58" s="2"/>
      <x:c r="I58" s="2"/>
      <x:c r="J58" s="2"/>
      <x:c r="K58" s="2"/>
      <x:c r="L58" s="2"/>
    </x:row>
    <x:row r="59">
      <x:c r="A59" s="2"/>
      <x:c r="B59" s="2"/>
      <x:c r="C59" s="2"/>
      <x:c r="D59" s="2"/>
      <x:c r="E59" s="2"/>
      <x:c r="F59" s="2"/>
      <x:c r="G59" s="2"/>
      <x:c r="H59" s="2"/>
      <x:c r="I59" s="2"/>
      <x:c r="J59" s="2"/>
      <x:c r="K59" s="2"/>
      <x:c r="L59" s="2"/>
    </x:row>
    <x:row r="60">
      <x:c r="A60" s="2"/>
      <x:c r="B60" s="2"/>
      <x:c r="C60" s="2"/>
      <x:c r="D60" s="2"/>
      <x:c r="E60" s="2"/>
      <x:c r="F60" s="2"/>
      <x:c r="G60" s="2"/>
      <x:c r="H60" s="2"/>
      <x:c r="I60" s="2"/>
      <x:c r="J60" s="2"/>
      <x:c r="K60" s="2"/>
      <x:c r="L60" s="2"/>
    </x:row>
    <x:row r="61">
      <x:c r="A61" s="2"/>
      <x:c r="B61" s="2"/>
      <x:c r="C61" s="2"/>
      <x:c r="D61" s="2"/>
      <x:c r="E61" s="2"/>
      <x:c r="F61" s="2"/>
      <x:c r="G61" s="2"/>
      <x:c r="H61" s="2"/>
      <x:c r="I61" s="2"/>
      <x:c r="J61" s="2"/>
      <x:c r="K61" s="2"/>
      <x:c r="L61" s="2"/>
    </x:row>
    <x:row r="62">
      <x:c r="A62" s="2"/>
      <x:c r="B62" s="2"/>
      <x:c r="C62" s="2"/>
      <x:c r="D62" s="2"/>
      <x:c r="E62" s="2"/>
      <x:c r="F62" s="2"/>
      <x:c r="G62" s="2"/>
      <x:c r="H62" s="2"/>
      <x:c r="I62" s="2"/>
      <x:c r="J62" s="2"/>
      <x:c r="K62" s="2"/>
      <x:c r="L62" s="2"/>
    </x:row>
    <x:row r="63">
      <x:c r="A63" s="2"/>
      <x:c r="B63" s="2"/>
      <x:c r="C63" s="2"/>
      <x:c r="D63" s="2"/>
      <x:c r="E63" s="2"/>
      <x:c r="F63" s="2"/>
      <x:c r="G63" s="2"/>
      <x:c r="H63" s="2"/>
      <x:c r="I63" s="2"/>
      <x:c r="J63" s="2"/>
      <x:c r="K63" s="2"/>
      <x:c r="L63" s="2"/>
    </x:row>
    <x:row r="64">
      <x:c r="A64" s="2"/>
      <x:c r="B64" s="2"/>
      <x:c r="C64" s="2"/>
      <x:c r="D64" s="2"/>
      <x:c r="E64" s="2"/>
      <x:c r="F64" s="2"/>
      <x:c r="G64" s="2"/>
      <x:c r="H64" s="2"/>
      <x:c r="I64" s="2"/>
      <x:c r="J64" s="2"/>
      <x:c r="K64" s="2"/>
      <x:c r="L64" s="2"/>
    </x:row>
    <x:row r="65">
      <x:c r="A65" s="2"/>
      <x:c r="B65" s="2"/>
      <x:c r="C65" s="2"/>
      <x:c r="D65" s="2"/>
      <x:c r="E65" s="2"/>
      <x:c r="F65" s="2"/>
      <x:c r="G65" s="2"/>
      <x:c r="H65" s="2"/>
      <x:c r="I65" s="2"/>
      <x:c r="J65" s="2"/>
      <x:c r="K65" s="2"/>
      <x:c r="L65" s="2"/>
    </x:row>
    <x:row r="66">
      <x:c r="A66" s="2"/>
      <x:c r="B66" s="2"/>
      <x:c r="C66" s="2"/>
      <x:c r="D66" s="2"/>
      <x:c r="E66" s="2"/>
      <x:c r="F66" s="2"/>
      <x:c r="G66" s="2"/>
      <x:c r="H66" s="2"/>
      <x:c r="I66" s="2"/>
      <x:c r="J66" s="2"/>
      <x:c r="K66" s="2"/>
      <x:c r="L66" s="2"/>
    </x:row>
    <x:row r="67">
      <x:c r="A67" s="2"/>
      <x:c r="B67" s="2"/>
      <x:c r="C67" s="2"/>
      <x:c r="D67" s="2"/>
      <x:c r="E67" s="2"/>
      <x:c r="F67" s="2"/>
      <x:c r="G67" s="2"/>
      <x:c r="H67" s="2"/>
      <x:c r="I67" s="2"/>
      <x:c r="J67" s="2"/>
      <x:c r="K67" s="2"/>
      <x:c r="L67" s="2"/>
    </x:row>
    <x:row r="68">
      <x:c r="A68" s="2"/>
      <x:c r="B68" s="2"/>
      <x:c r="C68" s="2"/>
      <x:c r="D68" s="2"/>
      <x:c r="E68" s="2"/>
      <x:c r="F68" s="2"/>
      <x:c r="G68" s="2"/>
      <x:c r="H68" s="2"/>
      <x:c r="I68" s="2"/>
      <x:c r="J68" s="2"/>
      <x:c r="K68" s="2"/>
      <x:c r="L68" s="2"/>
    </x:row>
    <x:row r="69">
      <x:c r="A69" s="2"/>
      <x:c r="B69" s="2"/>
      <x:c r="C69" s="2"/>
      <x:c r="D69" s="2"/>
      <x:c r="E69" s="2"/>
      <x:c r="F69" s="2"/>
      <x:c r="G69" s="2"/>
      <x:c r="H69" s="2"/>
      <x:c r="I69" s="2"/>
      <x:c r="J69" s="2"/>
      <x:c r="K69" s="2"/>
      <x:c r="L69" s="2"/>
    </x:row>
    <x:row r="70">
      <x:c r="A70" s="2"/>
      <x:c r="B70" s="2"/>
      <x:c r="C70" s="2"/>
      <x:c r="D70" s="2"/>
      <x:c r="E70" s="2"/>
      <x:c r="F70" s="2"/>
      <x:c r="G70" s="2"/>
      <x:c r="H70" s="2"/>
      <x:c r="I70" s="2"/>
      <x:c r="J70" s="2"/>
      <x:c r="K70" s="2"/>
      <x:c r="L70" s="2"/>
    </x:row>
  </x:sheetData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31" hidden="0" customWidth="1"/>
    <x:col min="2" max="2" width="20" hidden="0" customWidth="1"/>
    <x:col min="3" max="3" width="17" hidden="0" customWidth="1"/>
    <x:col min="4" max="4" width="17" hidden="0" customWidth="1"/>
    <x:col min="5" max="5" width="26" hidden="0" customWidth="1"/>
    <x:col min="6" max="6" width="26" hidden="0" customWidth="1"/>
    <x:col min="7" max="7" width="26" hidden="0" customWidth="1"/>
    <x:col min="8" max="8" width="23" hidden="0" customWidth="1"/>
    <x:col min="9" max="9" width="18" hidden="0" customWidth="1"/>
    <x:col min="10" max="10" width="18" hidden="0" customWidth="1"/>
    <x:col min="11" max="11" width="18" hidden="0" customWidth="1"/>
    <x:col min="12" max="12" width="18" hidden="0" customWidth="1"/>
  </x:cols>
  <x:sheetData>
    <x:row r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</x:row>
    <x:row r="2">
      <x:c r="A2" s="4" t="str">
        <x:v>Decision</x:v>
      </x:c>
      <x:c r="B2" s="5"/>
      <x:c r="C2" s="5"/>
      <x:c r="D2" s="5"/>
      <x:c r="E2" s="5"/>
      <x:c r="F2" s="7" t="str">
        <x:v>Calculation version</x:v>
      </x:c>
      <x:c r="G2" s="7" t="str">
        <x:v>linkedin-ads-cost-1.1.0</x:v>
      </x:c>
      <x:c r="H2" s="5"/>
      <x:c r="I2" s="2"/>
      <x:c r="J2" s="2"/>
      <x:c r="K2" s="2"/>
      <x:c r="L2" s="2"/>
    </x:row>
    <x:row r="3">
      <x:c r="A3" s="6" t="str">
        <x:v>Fictional planning example</x:v>
      </x:c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</x:row>
    <x:row r="4">
      <x:c r="A4" s="2"/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</x:row>
    <x:row r="5">
      <x:c r="A5" s="2"/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</x:row>
    <x:row r="6">
      <x:c r="A6" s="15" t="str">
        <x:v>Readiness gate</x:v>
      </x:c>
      <x:c r="B6" s="15" t="str">
        <x:v>Status</x:v>
      </x:c>
      <x:c r="C6" s="2"/>
      <x:c r="D6" s="15" t="str">
        <x:v>Decision output</x:v>
      </x:c>
      <x:c r="E6" s="15" t="str">
        <x:v>Low</x:v>
      </x:c>
      <x:c r="F6" s="15" t="str">
        <x:v>Base</x:v>
      </x:c>
      <x:c r="G6" s="15" t="str">
        <x:v>High</x:v>
      </x:c>
      <x:c r="H6" s="2"/>
      <x:c r="I6" s="2"/>
      <x:c r="J6" s="2"/>
      <x:c r="K6" s="2"/>
      <x:c r="L6" s="2"/>
    </x:row>
    <x:row r="7">
      <x:c r="A7" s="2" t="str">
        <x:v>Target audience</x:v>
      </x:c>
      <x:c r="B7" s="16" t="str">
        <x:v>Ready</x:v>
      </x:c>
      <x:c r="C7" s="2"/>
      <x:c r="D7" s="2" t="str">
        <x:v>Decision status</x:v>
      </x:c>
      <x:c r="E7" s="47" t="str">
        <x:f>IF(OR(Inputs!$B$8="",Inputs!$B$9="",Inputs!$B$10="",Inputs!$B$13="",Inputs!$B$14="",Inputs!$B$15=""),"Incomplete inputs",IF(NOT(ISNUMBER(Funnel!B8)),"Incomplete scenario inputs",IF(AND(Inputs!$B$8="Target to budget",Inputs!$B$12=""),"Needs available budget","Ready to decide")))</x:f>
        <x:v>Ready to decide</x:v>
      </x:c>
      <x:c r="F7" s="48" t="str">
        <x:f>IF(OR(Inputs!$B$8="",Inputs!$B$9="",Inputs!$B$10="",Inputs!$B$13="",Inputs!$B$14="",Inputs!$B$15=""),"Incomplete inputs",IF(NOT(ISNUMBER(Funnel!C8)),"Incomplete scenario inputs",IF(AND(Inputs!$B$8="Target to budget",Inputs!$B$12=""),"Needs available budget","Ready to decide")))</x:f>
        <x:v>Ready to decide</x:v>
      </x:c>
      <x:c r="G7" s="49" t="str">
        <x:f>IF(OR(Inputs!$B$8="",Inputs!$B$9="",Inputs!$B$10="",Inputs!$B$13="",Inputs!$B$14="",Inputs!$B$15=""),"Incomplete inputs",IF(NOT(ISNUMBER(Funnel!D8)),"Incomplete scenario inputs",IF(AND(Inputs!$B$8="Target to budget",Inputs!$B$12=""),"Needs available budget","Ready to decide")))</x:f>
        <x:v>Ready to decide</x:v>
      </x:c>
      <x:c r="H7" s="2"/>
      <x:c r="I7" s="2"/>
      <x:c r="J7" s="2"/>
      <x:c r="K7" s="2"/>
      <x:c r="L7" s="2"/>
    </x:row>
    <x:row r="8">
      <x:c r="A8" s="2" t="str">
        <x:v>Offer</x:v>
      </x:c>
      <x:c r="B8" s="17" t="str">
        <x:v>Ready</x:v>
      </x:c>
      <x:c r="C8" s="2"/>
      <x:c r="D8" s="2" t="str">
        <x:v>Decision</x:v>
      </x:c>
      <x:c r="E8" s="50" t="str">
        <x:f>IF(E7&lt;&gt;"Ready to decide",E7,IF(COUNTIF($B$7:$B$12,"&lt;&gt;Ready")&gt;0,"Hold",IF(COUNTIF($B$13:$B$16,"&lt;&gt;Ready")&gt;0,"Instrument first",IF(OR(Funnel!B22&lt;Inputs!$B$14,AND(Inputs!$B$8="Target to budget",Funnel!B8&gt;Inputs!$B$12)),"Narrow","Launch learning test"))))</x:f>
        <x:v>Narrow</x:v>
      </x:c>
      <x:c r="F8" s="11" t="str">
        <x:f>IF(F7&lt;&gt;"Ready to decide",F7,IF(COUNTIF($B$7:$B$12,"&lt;&gt;Ready")&gt;0,"Hold",IF(COUNTIF($B$13:$B$16,"&lt;&gt;Ready")&gt;0,"Instrument first",IF(OR(Funnel!C22&lt;Inputs!$B$14,AND(Inputs!$B$8="Target to budget",Funnel!C8&gt;Inputs!$B$12)),"Narrow","Launch learning test"))))</x:f>
        <x:v>Narrow</x:v>
      </x:c>
      <x:c r="G8" s="51" t="str">
        <x:f>IF(G7&lt;&gt;"Ready to decide",G7,IF(COUNTIF($B$7:$B$12,"&lt;&gt;Ready")&gt;0,"Hold",IF(COUNTIF($B$13:$B$16,"&lt;&gt;Ready")&gt;0,"Instrument first",IF(OR(Funnel!D22&lt;Inputs!$B$14,AND(Inputs!$B$8="Target to budget",Funnel!D8&gt;Inputs!$B$12)),"Narrow","Launch learning test"))))</x:f>
        <x:v>Launch learning test</x:v>
      </x:c>
      <x:c r="H8" s="2"/>
      <x:c r="I8" s="2"/>
      <x:c r="J8" s="2"/>
      <x:c r="K8" s="2"/>
      <x:c r="L8" s="2"/>
    </x:row>
    <x:row r="9" ht="42" customHeight="1">
      <x:c r="A9" s="2" t="str">
        <x:v>Proof</x:v>
      </x:c>
      <x:c r="B9" s="17" t="str">
        <x:v>Ready</x:v>
      </x:c>
      <x:c r="C9" s="2"/>
      <x:c r="D9" s="2" t="str">
        <x:v>Rule and reason</x:v>
      </x:c>
      <x:c r="E9" s="61" t="str">
        <x:f>IF(E7&lt;&gt;"Ready to decide",IF(E7="Needs available budget","Add the available media ceiling","Add or repair required inputs"),IF(E8="Hold","D1: one or more launch requirements are not Ready",IF(E8="Instrument first","D2: one or more measurement requirements are not Ready",IF(E8="Narrow","D3: the selected evidence level or available ceiling is not met","D4: readiness and evidence rules pass"))))</x:f>
        <x:v>D3: the selected evidence level or available ceiling is not met</x:v>
      </x:c>
      <x:c r="F9" s="62" t="str">
        <x:f>IF(F7&lt;&gt;"Ready to decide",IF(F7="Needs available budget","Add the available media ceiling","Add or repair required inputs"),IF(F8="Hold","D1: one or more launch requirements are not Ready",IF(F8="Instrument first","D2: one or more measurement requirements are not Ready",IF(F8="Narrow","D3: the selected evidence level or available ceiling is not met","D4: readiness and evidence rules pass"))))</x:f>
        <x:v>D3: the selected evidence level or available ceiling is not met</x:v>
      </x:c>
      <x:c r="G9" s="63" t="str">
        <x:f>IF(G7&lt;&gt;"Ready to decide",IF(G7="Needs available budget","Add the available media ceiling","Add or repair required inputs"),IF(G8="Hold","D1: one or more launch requirements are not Ready",IF(G8="Instrument first","D2: one or more measurement requirements are not Ready",IF(G8="Narrow","D3: the selected evidence level or available ceiling is not met","D4: readiness and evidence rules pass"))))</x:f>
        <x:v>D4: readiness and evidence rules pass</x:v>
      </x:c>
      <x:c r="H9" s="2"/>
      <x:c r="I9" s="2"/>
      <x:c r="J9" s="2"/>
      <x:c r="K9" s="2"/>
      <x:c r="L9" s="2"/>
    </x:row>
    <x:row r="10">
      <x:c r="A10" s="2" t="str">
        <x:v>Destination</x:v>
      </x:c>
      <x:c r="B10" s="17" t="str">
        <x:v>Ready</x:v>
      </x:c>
      <x:c r="C10" s="2"/>
      <x:c r="D10" s="2"/>
      <x:c r="E10" s="2"/>
      <x:c r="F10" s="2"/>
      <x:c r="G10" s="2"/>
      <x:c r="H10" s="2"/>
      <x:c r="I10" s="2"/>
      <x:c r="J10" s="2"/>
      <x:c r="K10" s="2"/>
      <x:c r="L10" s="2"/>
    </x:row>
    <x:row r="11">
      <x:c r="A11" s="2" t="str">
        <x:v>Follow-up owner</x:v>
      </x:c>
      <x:c r="B11" s="17" t="str">
        <x:v>Ready</x:v>
      </x:c>
      <x:c r="C11" s="2"/>
      <x:c r="D11" s="2"/>
      <x:c r="E11" s="2"/>
      <x:c r="F11" s="2"/>
      <x:c r="G11" s="2"/>
      <x:c r="H11" s="2"/>
      <x:c r="I11" s="2"/>
      <x:c r="J11" s="2"/>
      <x:c r="K11" s="2"/>
      <x:c r="L11" s="2"/>
    </x:row>
    <x:row r="12">
      <x:c r="A12" s="2" t="str">
        <x:v>Follow-up capacity</x:v>
      </x:c>
      <x:c r="B12" s="17" t="str">
        <x:v>Ready</x:v>
      </x:c>
      <x:c r="C12" s="2"/>
      <x:c r="D12" s="2" t="str">
        <x:v>Selected scenario</x:v>
      </x:c>
      <x:c r="E12" s="29" t="str">
        <x:f>Inputs!B7</x:f>
        <x:v>Base</x:v>
      </x:c>
      <x:c r="F12" s="2"/>
      <x:c r="G12" s="2"/>
      <x:c r="H12" s="2"/>
      <x:c r="I12" s="2"/>
      <x:c r="J12" s="2"/>
      <x:c r="K12" s="2"/>
      <x:c r="L12" s="2"/>
    </x:row>
    <x:row r="13">
      <x:c r="A13" s="2" t="str">
        <x:v>Decision event</x:v>
      </x:c>
      <x:c r="B13" s="17" t="str">
        <x:v>Ready</x:v>
      </x:c>
      <x:c r="C13" s="2"/>
      <x:c r="D13" s="2" t="str">
        <x:v>Selected decision</x:v>
      </x:c>
      <x:c r="E13" s="30" t="str">
        <x:f>INDEX(E8:G8,1,MATCH(Inputs!B7,E6:G6,0))</x:f>
        <x:v>Narrow</x:v>
      </x:c>
      <x:c r="F13" s="2"/>
      <x:c r="G13" s="2"/>
      <x:c r="H13" s="2"/>
      <x:c r="I13" s="2"/>
      <x:c r="J13" s="2"/>
      <x:c r="K13" s="2"/>
      <x:c r="L13" s="2"/>
    </x:row>
    <x:row r="14">
      <x:c r="A14" s="2" t="str">
        <x:v>System of record</x:v>
      </x:c>
      <x:c r="B14" s="17" t="str">
        <x:v>Ready</x:v>
      </x:c>
      <x:c r="C14" s="2"/>
      <x:c r="D14" s="2" t="str">
        <x:v>Selected media total</x:v>
      </x:c>
      <x:c r="E14" s="41" t="n">
        <x:f>INDEX(Funnel!B8:D8,1,MATCH(Inputs!B7,Funnel!B6:D6,0))</x:f>
        <x:v>32000</x:v>
      </x:c>
      <x:c r="F14" s="2"/>
      <x:c r="G14" s="2"/>
      <x:c r="H14" s="2"/>
      <x:c r="I14" s="2"/>
      <x:c r="J14" s="2"/>
      <x:c r="K14" s="2"/>
      <x:c r="L14" s="2"/>
    </x:row>
    <x:row r="15">
      <x:c r="A15" s="2" t="str">
        <x:v>Measurement owner</x:v>
      </x:c>
      <x:c r="B15" s="17" t="str">
        <x:v>Ready</x:v>
      </x:c>
      <x:c r="C15" s="2"/>
      <x:c r="D15" s="2" t="str">
        <x:v>Selected rule and reason</x:v>
      </x:c>
      <x:c r="E15" s="31" t="str">
        <x:f>INDEX(E9:G9,1,MATCH(Inputs!B7,E6:G6,0))</x:f>
        <x:v>D3: the selected evidence level or available ceiling is not met</x:v>
      </x:c>
      <x:c r="F15" s="2"/>
      <x:c r="G15" s="2"/>
      <x:c r="H15" s="2"/>
      <x:c r="I15" s="2"/>
      <x:c r="J15" s="2"/>
      <x:c r="K15" s="2"/>
      <x:c r="L15" s="2"/>
    </x:row>
    <x:row r="16">
      <x:c r="A16" s="2" t="str">
        <x:v>Review window</x:v>
      </x:c>
      <x:c r="B16" s="18" t="str">
        <x:v>Ready</x:v>
      </x:c>
      <x:c r="C16" s="2"/>
      <x:c r="D16" s="2"/>
      <x:c r="E16" s="2"/>
      <x:c r="F16" s="2"/>
      <x:c r="G16" s="2"/>
      <x:c r="H16" s="2"/>
      <x:c r="I16" s="2"/>
      <x:c r="J16" s="2"/>
      <x:c r="K16" s="2"/>
      <x:c r="L16" s="2"/>
    </x:row>
    <x:row r="17">
      <x:c r="A17" s="2"/>
      <x:c r="B17" s="2"/>
      <x:c r="C17" s="2"/>
      <x:c r="D17" s="2" t="str">
        <x:v>Model statement</x:v>
      </x:c>
      <x:c r="E17" s="13" t="str">
        <x:v>Modeled from entered assumptions. Planning arithmetic only; not a platform forecast or performance promise.</x:v>
      </x:c>
      <x:c r="F17" s="13"/>
      <x:c r="G17" s="13"/>
      <x:c r="H17" s="2"/>
      <x:c r="I17" s="2"/>
      <x:c r="J17" s="2"/>
      <x:c r="K17" s="2"/>
      <x:c r="L17" s="2"/>
    </x:row>
    <x:row r="18">
      <x:c r="A18" s="2"/>
      <x:c r="B18" s="2"/>
      <x:c r="C18" s="2"/>
      <x:c r="D18" s="2"/>
      <x:c r="E18" s="2"/>
      <x:c r="F18" s="2"/>
      <x:c r="G18" s="2"/>
      <x:c r="H18" s="2"/>
      <x:c r="I18" s="2"/>
      <x:c r="J18" s="2"/>
      <x:c r="K18" s="2"/>
      <x:c r="L18" s="2"/>
    </x:row>
    <x:row r="19">
      <x:c r="A19" s="2"/>
      <x:c r="B19" s="2"/>
      <x:c r="C19" s="2"/>
      <x:c r="D19" s="2"/>
      <x:c r="E19" s="2"/>
      <x:c r="F19" s="2"/>
      <x:c r="G19" s="2"/>
      <x:c r="H19" s="2"/>
      <x:c r="I19" s="2"/>
      <x:c r="J19" s="2"/>
      <x:c r="K19" s="2"/>
      <x:c r="L19" s="2"/>
    </x:row>
    <x:row r="20">
      <x:c r="A20" s="2"/>
      <x:c r="B20" s="2"/>
      <x:c r="C20" s="2"/>
      <x:c r="D20" s="15" t="str">
        <x:v>Input varied</x:v>
      </x:c>
      <x:c r="E20" s="15" t="str">
        <x:v>Low input</x:v>
      </x:c>
      <x:c r="F20" s="15" t="str">
        <x:v>Base input</x:v>
      </x:c>
      <x:c r="G20" s="15" t="str">
        <x:v>High input</x:v>
      </x:c>
      <x:c r="H20" s="15" t="str">
        <x:v>Result with low</x:v>
      </x:c>
      <x:c r="I20" s="15" t="str">
        <x:v>Base result</x:v>
      </x:c>
      <x:c r="J20" s="15" t="str">
        <x:v>Result with high</x:v>
      </x:c>
      <x:c r="K20" s="2"/>
      <x:c r="L20" s="15" t="str">
        <x:v>Sensitivity summary</x:v>
      </x:c>
      <x:c r="M20" s="15" t="str">
        <x:v>Value</x:v>
      </x:c>
    </x:row>
    <x:row r="21">
      <x:c r="A21" s="2"/>
      <x:c r="B21" s="2"/>
      <x:c r="C21" s="2"/>
      <x:c r="D21" s="2" t="str">
        <x:v>CPC ($)</x:v>
      </x:c>
      <x:c r="E21" s="74" t="n">
        <x:f>Scenarios!C7</x:f>
        <x:v>18</x:v>
      </x:c>
      <x:c r="F21" s="75" t="n">
        <x:f>Scenarios!D7</x:f>
        <x:v>14</x:v>
      </x:c>
      <x:c r="G21" s="75" t="n">
        <x:f>Scenarios!E7</x:f>
        <x:v>10</x:v>
      </x:c>
      <x:c r="H21" s="70" t="n">
        <x:f>IFERROR(IF(OR(Inputs!$B$8="",Inputs!$B$9="",Inputs!$B$10="",Inputs!$B$13="",Inputs!$B$14="",Inputs!$B$15=""),"Unknown",IF(Inputs!$B$8="Budget to outcomes",IF(Inputs!$B$11="","Unknown",IF(Inputs!$B$9="CPC",Inputs!$B$11*Inputs!$B$10/Scenarios!C$7*IF(Inputs!$B$13="Clicks",1,IF(Inputs!$B$13="Captured responses",Scenarios!D$10,IF(Inputs!$B$13="CRM records",Scenarios!D$10*Scenarios!D$11,IF(Inputs!$B$13="Bookings",Scenarios!D$10*Scenarios!D$11*Scenarios!D$12,IF(Inputs!$B$13="Held meetings",Scenarios!D$10*Scenarios!D$11*Scenarios!D$12*Scenarios!D$13,IF(Inputs!$B$13="Qualified meetings",Scenarios!D$10*Scenarios!D$11*Scenarios!D$12*Scenarios!D$13*Scenarios!D$14,IF(Inputs!$B$13="Opportunities",Scenarios!D$10*Scenarios!D$11*Scenarios!D$12*Scenarios!D$13*Scenarios!D$14*Scenarios!D$15,IF(Inputs!$B$13="Customers",Scenarios!D$10*Scenarios!D$11*Scenarios!D$12*Scenarios!D$13*Scenarios!D$14*Scenarios!D$15*Scenarios!D$16,1)))))))),Inputs!$B$11*Inputs!$B$10/Scenarios!D$8*1000*Scenarios!D$9*IF(Inputs!$B$13="Clicks",1,IF(Inputs!$B$13="Captured responses",Scenarios!D$10,IF(Inputs!$B$13="CRM records",Scenarios!D$10*Scenarios!D$11,IF(Inputs!$B$13="Bookings",Scenarios!D$10*Scenarios!D$11*Scenarios!D$12,IF(Inputs!$B$13="Held meetings",Scenarios!D$10*Scenarios!D$11*Scenarios!D$12*Scenarios!D$13,IF(Inputs!$B$13="Qualified meetings",Scenarios!D$10*Scenarios!D$11*Scenarios!D$12*Scenarios!D$13*Scenarios!D$14,IF(Inputs!$B$13="Opportunities",Scenarios!D$10*Scenarios!D$11*Scenarios!D$12*Scenarios!D$13*Scenarios!D$14*Scenarios!D$15,IF(Inputs!$B$13="Customers",Scenarios!D$10*Scenarios!D$11*Scenarios!D$12*Scenarios!D$13*Scenarios!D$14*Scenarios!D$15*Scenarios!D$16,1)))))))))),IF(Inputs!$B$9="CPC",Inputs!$B$14*Inputs!$B$15/IF(Inputs!$B$13="Clicks",1,IF(Inputs!$B$13="Captured responses",Scenarios!D$10,IF(Inputs!$B$13="CRM records",Scenarios!D$10*Scenarios!D$11,IF(Inputs!$B$13="Bookings",Scenarios!D$10*Scenarios!D$11*Scenarios!D$12,IF(Inputs!$B$13="Held meetings",Scenarios!D$10*Scenarios!D$11*Scenarios!D$12*Scenarios!D$13,IF(Inputs!$B$13="Qualified meetings",Scenarios!D$10*Scenarios!D$11*Scenarios!D$12*Scenarios!D$13*Scenarios!D$14,IF(Inputs!$B$13="Opportunities",Scenarios!D$10*Scenarios!D$11*Scenarios!D$12*Scenarios!D$13*Scenarios!D$14*Scenarios!D$15,IF(Inputs!$B$13="Customers",Scenarios!D$10*Scenarios!D$11*Scenarios!D$12*Scenarios!D$13*Scenarios!D$14*Scenarios!D$15*Scenarios!D$16,1))))))))*Scenarios!C$7,Inputs!$B$14*Inputs!$B$15/IF(Inputs!$B$13="Clicks",1,IF(Inputs!$B$13="Captured responses",Scenarios!D$10,IF(Inputs!$B$13="CRM records",Scenarios!D$10*Scenarios!D$11,IF(Inputs!$B$13="Bookings",Scenarios!D$10*Scenarios!D$11*Scenarios!D$12,IF(Inputs!$B$13="Held meetings",Scenarios!D$10*Scenarios!D$11*Scenarios!D$12*Scenarios!D$13,IF(Inputs!$B$13="Qualified meetings",Scenarios!D$10*Scenarios!D$11*Scenarios!D$12*Scenarios!D$13*Scenarios!D$14,IF(Inputs!$B$13="Opportunities",Scenarios!D$10*Scenarios!D$11*Scenarios!D$12*Scenarios!D$13*Scenarios!D$14*Scenarios!D$15,IF(Inputs!$B$13="Customers",Scenarios!D$10*Scenarios!D$11*Scenarios!D$12*Scenarios!D$13*Scenarios!D$14*Scenarios!D$15*Scenarios!D$16,1))))))))/Scenarios!D$9*Scenarios!D$8/1000))),"Unknown")</x:f>
        <x:v>41142.857142857145</x:v>
      </x:c>
      <x:c r="I21" s="70" t="n">
        <x:f>IFERROR(IF(OR(Inputs!$B$8="",Inputs!$B$9="",Inputs!$B$10="",Inputs!$B$13="",Inputs!$B$14="",Inputs!$B$15=""),"Unknown",IF(Inputs!$B$8="Budget to outcomes",IF(Inputs!$B$11="","Unknown",IF(Inputs!$B$9="CPC",Inputs!$B$11*Inputs!$B$10/Scenarios!D$7*IF(Inputs!$B$13="Clicks",1,IF(Inputs!$B$13="Captured responses",Scenarios!D$10,IF(Inputs!$B$13="CRM records",Scenarios!D$10*Scenarios!D$11,IF(Inputs!$B$13="Bookings",Scenarios!D$10*Scenarios!D$11*Scenarios!D$12,IF(Inputs!$B$13="Held meetings",Scenarios!D$10*Scenarios!D$11*Scenarios!D$12*Scenarios!D$13,IF(Inputs!$B$13="Qualified meetings",Scenarios!D$10*Scenarios!D$11*Scenarios!D$12*Scenarios!D$13*Scenarios!D$14,IF(Inputs!$B$13="Opportunities",Scenarios!D$10*Scenarios!D$11*Scenarios!D$12*Scenarios!D$13*Scenarios!D$14*Scenarios!D$15,IF(Inputs!$B$13="Customers",Scenarios!D$10*Scenarios!D$11*Scenarios!D$12*Scenarios!D$13*Scenarios!D$14*Scenarios!D$15*Scenarios!D$16,1)))))))),Inputs!$B$11*Inputs!$B$10/Scenarios!D$8*1000*Scenarios!D$9*IF(Inputs!$B$13="Clicks",1,IF(Inputs!$B$13="Captured responses",Scenarios!D$10,IF(Inputs!$B$13="CRM records",Scenarios!D$10*Scenarios!D$11,IF(Inputs!$B$13="Bookings",Scenarios!D$10*Scenarios!D$11*Scenarios!D$12,IF(Inputs!$B$13="Held meetings",Scenarios!D$10*Scenarios!D$11*Scenarios!D$12*Scenarios!D$13,IF(Inputs!$B$13="Qualified meetings",Scenarios!D$10*Scenarios!D$11*Scenarios!D$12*Scenarios!D$13*Scenarios!D$14,IF(Inputs!$B$13="Opportunities",Scenarios!D$10*Scenarios!D$11*Scenarios!D$12*Scenarios!D$13*Scenarios!D$14*Scenarios!D$15,IF(Inputs!$B$13="Customers",Scenarios!D$10*Scenarios!D$11*Scenarios!D$12*Scenarios!D$13*Scenarios!D$14*Scenarios!D$15*Scenarios!D$16,1)))))))))),IF(Inputs!$B$9="CPC",Inputs!$B$14*Inputs!$B$15/IF(Inputs!$B$13="Clicks",1,IF(Inputs!$B$13="Captured responses",Scenarios!D$10,IF(Inputs!$B$13="CRM records",Scenarios!D$10*Scenarios!D$11,IF(Inputs!$B$13="Bookings",Scenarios!D$10*Scenarios!D$11*Scenarios!D$12,IF(Inputs!$B$13="Held meetings",Scenarios!D$10*Scenarios!D$11*Scenarios!D$12*Scenarios!D$13,IF(Inputs!$B$13="Qualified meetings",Scenarios!D$10*Scenarios!D$11*Scenarios!D$12*Scenarios!D$13*Scenarios!D$14,IF(Inputs!$B$13="Opportunities",Scenarios!D$10*Scenarios!D$11*Scenarios!D$12*Scenarios!D$13*Scenarios!D$14*Scenarios!D$15,IF(Inputs!$B$13="Customers",Scenarios!D$10*Scenarios!D$11*Scenarios!D$12*Scenarios!D$13*Scenarios!D$14*Scenarios!D$15*Scenarios!D$16,1))))))))*Scenarios!D$7,Inputs!$B$14*Inputs!$B$15/IF(Inputs!$B$13="Clicks",1,IF(Inputs!$B$13="Captured responses",Scenarios!D$10,IF(Inputs!$B$13="CRM records",Scenarios!D$10*Scenarios!D$11,IF(Inputs!$B$13="Bookings",Scenarios!D$10*Scenarios!D$11*Scenarios!D$12,IF(Inputs!$B$13="Held meetings",Scenarios!D$10*Scenarios!D$11*Scenarios!D$12*Scenarios!D$13,IF(Inputs!$B$13="Qualified meetings",Scenarios!D$10*Scenarios!D$11*Scenarios!D$12*Scenarios!D$13*Scenarios!D$14,IF(Inputs!$B$13="Opportunities",Scenarios!D$10*Scenarios!D$11*Scenarios!D$12*Scenarios!D$13*Scenarios!D$14*Scenarios!D$15,IF(Inputs!$B$13="Customers",Scenarios!D$10*Scenarios!D$11*Scenarios!D$12*Scenarios!D$13*Scenarios!D$14*Scenarios!D$15*Scenarios!D$16,1))))))))/Scenarios!D$9*Scenarios!D$8/1000))),"Unknown")</x:f>
        <x:v>32000</x:v>
      </x:c>
      <x:c r="J21" s="70" t="n">
        <x:f>IFERROR(IF(OR(Inputs!$B$8="",Inputs!$B$9="",Inputs!$B$10="",Inputs!$B$13="",Inputs!$B$14="",Inputs!$B$15=""),"Unknown",IF(Inputs!$B$8="Budget to outcomes",IF(Inputs!$B$11="","Unknown",IF(Inputs!$B$9="CPC",Inputs!$B$11*Inputs!$B$10/Scenarios!E$7*IF(Inputs!$B$13="Clicks",1,IF(Inputs!$B$13="Captured responses",Scenarios!D$10,IF(Inputs!$B$13="CRM records",Scenarios!D$10*Scenarios!D$11,IF(Inputs!$B$13="Bookings",Scenarios!D$10*Scenarios!D$11*Scenarios!D$12,IF(Inputs!$B$13="Held meetings",Scenarios!D$10*Scenarios!D$11*Scenarios!D$12*Scenarios!D$13,IF(Inputs!$B$13="Qualified meetings",Scenarios!D$10*Scenarios!D$11*Scenarios!D$12*Scenarios!D$13*Scenarios!D$14,IF(Inputs!$B$13="Opportunities",Scenarios!D$10*Scenarios!D$11*Scenarios!D$12*Scenarios!D$13*Scenarios!D$14*Scenarios!D$15,IF(Inputs!$B$13="Customers",Scenarios!D$10*Scenarios!D$11*Scenarios!D$12*Scenarios!D$13*Scenarios!D$14*Scenarios!D$15*Scenarios!D$16,1)))))))),Inputs!$B$11*Inputs!$B$10/Scenarios!D$8*1000*Scenarios!D$9*IF(Inputs!$B$13="Clicks",1,IF(Inputs!$B$13="Captured responses",Scenarios!D$10,IF(Inputs!$B$13="CRM records",Scenarios!D$10*Scenarios!D$11,IF(Inputs!$B$13="Bookings",Scenarios!D$10*Scenarios!D$11*Scenarios!D$12,IF(Inputs!$B$13="Held meetings",Scenarios!D$10*Scenarios!D$11*Scenarios!D$12*Scenarios!D$13,IF(Inputs!$B$13="Qualified meetings",Scenarios!D$10*Scenarios!D$11*Scenarios!D$12*Scenarios!D$13*Scenarios!D$14,IF(Inputs!$B$13="Opportunities",Scenarios!D$10*Scenarios!D$11*Scenarios!D$12*Scenarios!D$13*Scenarios!D$14*Scenarios!D$15,IF(Inputs!$B$13="Customers",Scenarios!D$10*Scenarios!D$11*Scenarios!D$12*Scenarios!D$13*Scenarios!D$14*Scenarios!D$15*Scenarios!D$16,1)))))))))),IF(Inputs!$B$9="CPC",Inputs!$B$14*Inputs!$B$15/IF(Inputs!$B$13="Clicks",1,IF(Inputs!$B$13="Captured responses",Scenarios!D$10,IF(Inputs!$B$13="CRM records",Scenarios!D$10*Scenarios!D$11,IF(Inputs!$B$13="Bookings",Scenarios!D$10*Scenarios!D$11*Scenarios!D$12,IF(Inputs!$B$13="Held meetings",Scenarios!D$10*Scenarios!D$11*Scenarios!D$12*Scenarios!D$13,IF(Inputs!$B$13="Qualified meetings",Scenarios!D$10*Scenarios!D$11*Scenarios!D$12*Scenarios!D$13*Scenarios!D$14,IF(Inputs!$B$13="Opportunities",Scenarios!D$10*Scenarios!D$11*Scenarios!D$12*Scenarios!D$13*Scenarios!D$14*Scenarios!D$15,IF(Inputs!$B$13="Customers",Scenarios!D$10*Scenarios!D$11*Scenarios!D$12*Scenarios!D$13*Scenarios!D$14*Scenarios!D$15*Scenarios!D$16,1))))))))*Scenarios!E$7,Inputs!$B$14*Inputs!$B$15/IF(Inputs!$B$13="Clicks",1,IF(Inputs!$B$13="Captured responses",Scenarios!D$10,IF(Inputs!$B$13="CRM records",Scenarios!D$10*Scenarios!D$11,IF(Inputs!$B$13="Bookings",Scenarios!D$10*Scenarios!D$11*Scenarios!D$12,IF(Inputs!$B$13="Held meetings",Scenarios!D$10*Scenarios!D$11*Scenarios!D$12*Scenarios!D$13,IF(Inputs!$B$13="Qualified meetings",Scenarios!D$10*Scenarios!D$11*Scenarios!D$12*Scenarios!D$13*Scenarios!D$14,IF(Inputs!$B$13="Opportunities",Scenarios!D$10*Scenarios!D$11*Scenarios!D$12*Scenarios!D$13*Scenarios!D$14*Scenarios!D$15,IF(Inputs!$B$13="Customers",Scenarios!D$10*Scenarios!D$11*Scenarios!D$12*Scenarios!D$13*Scenarios!D$14*Scenarios!D$15*Scenarios!D$16,1))))))))/Scenarios!D$9*Scenarios!D$8/1000))),"Unknown")</x:f>
        <x:v>22857.14285714286</x:v>
      </x:c>
      <x:c r="K21" s="48" t="n">
        <x:f>IF(AND(ISNUMBER(H21),ISNUMBER(I21),ISNUMBER(J21),OR(E21&lt;&gt;F21,G21&lt;&gt;F21)),MAX(ABS(H21-I21),ABS(J21-I21)),-1)</x:f>
        <x:v>9142.857142857145</x:v>
      </x:c>
      <x:c r="L21" s="48" t="str">
        <x:v>Largest sensitivity</x:v>
      </x:c>
      <x:c r="M21" s="67" t="str">
        <x:f>IF(MAX(K21:K30)&lt;0,"Unavailable",INDEX(D21:D30,MATCH(MAX(K21:K30),K21:K30,0)))</x:f>
        <x:v>Click to captured response</x:v>
      </x:c>
    </x:row>
    <x:row r="22">
      <x:c r="A22" s="2"/>
      <x:c r="B22" s="2"/>
      <x:c r="C22" s="2"/>
      <x:c r="D22" s="2" t="str">
        <x:v>CPM ($)</x:v>
      </x:c>
      <x:c r="E22" s="55" t="n">
        <x:f>Scenarios!C8</x:f>
        <x:v>0</x:v>
      </x:c>
      <x:c r="F22" s="56" t="n">
        <x:f>Scenarios!D8</x:f>
        <x:v>0</x:v>
      </x:c>
      <x:c r="G22" s="56" t="n">
        <x:f>Scenarios!E8</x:f>
        <x:v>0</x:v>
      </x:c>
      <x:c r="H22" s="71" t="n">
        <x:f>IFERROR(IF(OR(Inputs!$B$8="",Inputs!$B$9="",Inputs!$B$10="",Inputs!$B$13="",Inputs!$B$14="",Inputs!$B$15=""),"Unknown",IF(Inputs!$B$8="Budget to outcomes",IF(Inputs!$B$11="","Unknown",IF(Inputs!$B$9="CPC",Inputs!$B$11*Inputs!$B$10/Scenarios!D$7*IF(Inputs!$B$13="Clicks",1,IF(Inputs!$B$13="Captured responses",Scenarios!D$10,IF(Inputs!$B$13="CRM records",Scenarios!D$10*Scenarios!D$11,IF(Inputs!$B$13="Bookings",Scenarios!D$10*Scenarios!D$11*Scenarios!D$12,IF(Inputs!$B$13="Held meetings",Scenarios!D$10*Scenarios!D$11*Scenarios!D$12*Scenarios!D$13,IF(Inputs!$B$13="Qualified meetings",Scenarios!D$10*Scenarios!D$11*Scenarios!D$12*Scenarios!D$13*Scenarios!D$14,IF(Inputs!$B$13="Opportunities",Scenarios!D$10*Scenarios!D$11*Scenarios!D$12*Scenarios!D$13*Scenarios!D$14*Scenarios!D$15,IF(Inputs!$B$13="Customers",Scenarios!D$10*Scenarios!D$11*Scenarios!D$12*Scenarios!D$13*Scenarios!D$14*Scenarios!D$15*Scenarios!D$16,1)))))))),Inputs!$B$11*Inputs!$B$10/Scenarios!C$8*1000*Scenarios!D$9*IF(Inputs!$B$13="Clicks",1,IF(Inputs!$B$13="Captured responses",Scenarios!D$10,IF(Inputs!$B$13="CRM records",Scenarios!D$10*Scenarios!D$11,IF(Inputs!$B$13="Bookings",Scenarios!D$10*Scenarios!D$11*Scenarios!D$12,IF(Inputs!$B$13="Held meetings",Scenarios!D$10*Scenarios!D$11*Scenarios!D$12*Scenarios!D$13,IF(Inputs!$B$13="Qualified meetings",Scenarios!D$10*Scenarios!D$11*Scenarios!D$12*Scenarios!D$13*Scenarios!D$14,IF(Inputs!$B$13="Opportunities",Scenarios!D$10*Scenarios!D$11*Scenarios!D$12*Scenarios!D$13*Scenarios!D$14*Scenarios!D$15,IF(Inputs!$B$13="Customers",Scenarios!D$10*Scenarios!D$11*Scenarios!D$12*Scenarios!D$13*Scenarios!D$14*Scenarios!D$15*Scenarios!D$16,1)))))))))),IF(Inputs!$B$9="CPC",Inputs!$B$14*Inputs!$B$15/IF(Inputs!$B$13="Clicks",1,IF(Inputs!$B$13="Captured responses",Scenarios!D$10,IF(Inputs!$B$13="CRM records",Scenarios!D$10*Scenarios!D$11,IF(Inputs!$B$13="Bookings",Scenarios!D$10*Scenarios!D$11*Scenarios!D$12,IF(Inputs!$B$13="Held meetings",Scenarios!D$10*Scenarios!D$11*Scenarios!D$12*Scenarios!D$13,IF(Inputs!$B$13="Qualified meetings",Scenarios!D$10*Scenarios!D$11*Scenarios!D$12*Scenarios!D$13*Scenarios!D$14,IF(Inputs!$B$13="Opportunities",Scenarios!D$10*Scenarios!D$11*Scenarios!D$12*Scenarios!D$13*Scenarios!D$14*Scenarios!D$15,IF(Inputs!$B$13="Customers",Scenarios!D$10*Scenarios!D$11*Scenarios!D$12*Scenarios!D$13*Scenarios!D$14*Scenarios!D$15*Scenarios!D$16,1))))))))*Scenarios!D$7,Inputs!$B$14*Inputs!$B$15/IF(Inputs!$B$13="Clicks",1,IF(Inputs!$B$13="Captured responses",Scenarios!D$10,IF(Inputs!$B$13="CRM records",Scenarios!D$10*Scenarios!D$11,IF(Inputs!$B$13="Bookings",Scenarios!D$10*Scenarios!D$11*Scenarios!D$12,IF(Inputs!$B$13="Held meetings",Scenarios!D$10*Scenarios!D$11*Scenarios!D$12*Scenarios!D$13,IF(Inputs!$B$13="Qualified meetings",Scenarios!D$10*Scenarios!D$11*Scenarios!D$12*Scenarios!D$13*Scenarios!D$14,IF(Inputs!$B$13="Opportunities",Scenarios!D$10*Scenarios!D$11*Scenarios!D$12*Scenarios!D$13*Scenarios!D$14*Scenarios!D$15,IF(Inputs!$B$13="Customers",Scenarios!D$10*Scenarios!D$11*Scenarios!D$12*Scenarios!D$13*Scenarios!D$14*Scenarios!D$15*Scenarios!D$16,1))))))))/Scenarios!D$9*Scenarios!C$8/1000))),"Unknown")</x:f>
        <x:v>32000</x:v>
      </x:c>
      <x:c r="I22" s="71" t="n">
        <x:f>IFERROR(IF(OR(Inputs!$B$8="",Inputs!$B$9="",Inputs!$B$10="",Inputs!$B$13="",Inputs!$B$14="",Inputs!$B$15=""),"Unknown",IF(Inputs!$B$8="Budget to outcomes",IF(Inputs!$B$11="","Unknown",IF(Inputs!$B$9="CPC",Inputs!$B$11*Inputs!$B$10/Scenarios!D$7*IF(Inputs!$B$13="Clicks",1,IF(Inputs!$B$13="Captured responses",Scenarios!D$10,IF(Inputs!$B$13="CRM records",Scenarios!D$10*Scenarios!D$11,IF(Inputs!$B$13="Bookings",Scenarios!D$10*Scenarios!D$11*Scenarios!D$12,IF(Inputs!$B$13="Held meetings",Scenarios!D$10*Scenarios!D$11*Scenarios!D$12*Scenarios!D$13,IF(Inputs!$B$13="Qualified meetings",Scenarios!D$10*Scenarios!D$11*Scenarios!D$12*Scenarios!D$13*Scenarios!D$14,IF(Inputs!$B$13="Opportunities",Scenarios!D$10*Scenarios!D$11*Scenarios!D$12*Scenarios!D$13*Scenarios!D$14*Scenarios!D$15,IF(Inputs!$B$13="Customers",Scenarios!D$10*Scenarios!D$11*Scenarios!D$12*Scenarios!D$13*Scenarios!D$14*Scenarios!D$15*Scenarios!D$16,1)))))))),Inputs!$B$11*Inputs!$B$10/Scenarios!D$8*1000*Scenarios!D$9*IF(Inputs!$B$13="Clicks",1,IF(Inputs!$B$13="Captured responses",Scenarios!D$10,IF(Inputs!$B$13="CRM records",Scenarios!D$10*Scenarios!D$11,IF(Inputs!$B$13="Bookings",Scenarios!D$10*Scenarios!D$11*Scenarios!D$12,IF(Inputs!$B$13="Held meetings",Scenarios!D$10*Scenarios!D$11*Scenarios!D$12*Scenarios!D$13,IF(Inputs!$B$13="Qualified meetings",Scenarios!D$10*Scenarios!D$11*Scenarios!D$12*Scenarios!D$13*Scenarios!D$14,IF(Inputs!$B$13="Opportunities",Scenarios!D$10*Scenarios!D$11*Scenarios!D$12*Scenarios!D$13*Scenarios!D$14*Scenarios!D$15,IF(Inputs!$B$13="Customers",Scenarios!D$10*Scenarios!D$11*Scenarios!D$12*Scenarios!D$13*Scenarios!D$14*Scenarios!D$15*Scenarios!D$16,1)))))))))),IF(Inputs!$B$9="CPC",Inputs!$B$14*Inputs!$B$15/IF(Inputs!$B$13="Clicks",1,IF(Inputs!$B$13="Captured responses",Scenarios!D$10,IF(Inputs!$B$13="CRM records",Scenarios!D$10*Scenarios!D$11,IF(Inputs!$B$13="Bookings",Scenarios!D$10*Scenarios!D$11*Scenarios!D$12,IF(Inputs!$B$13="Held meetings",Scenarios!D$10*Scenarios!D$11*Scenarios!D$12*Scenarios!D$13,IF(Inputs!$B$13="Qualified meetings",Scenarios!D$10*Scenarios!D$11*Scenarios!D$12*Scenarios!D$13*Scenarios!D$14,IF(Inputs!$B$13="Opportunities",Scenarios!D$10*Scenarios!D$11*Scenarios!D$12*Scenarios!D$13*Scenarios!D$14*Scenarios!D$15,IF(Inputs!$B$13="Customers",Scenarios!D$10*Scenarios!D$11*Scenarios!D$12*Scenarios!D$13*Scenarios!D$14*Scenarios!D$15*Scenarios!D$16,1))))))))*Scenarios!D$7,Inputs!$B$14*Inputs!$B$15/IF(Inputs!$B$13="Clicks",1,IF(Inputs!$B$13="Captured responses",Scenarios!D$10,IF(Inputs!$B$13="CRM records",Scenarios!D$10*Scenarios!D$11,IF(Inputs!$B$13="Bookings",Scenarios!D$10*Scenarios!D$11*Scenarios!D$12,IF(Inputs!$B$13="Held meetings",Scenarios!D$10*Scenarios!D$11*Scenarios!D$12*Scenarios!D$13,IF(Inputs!$B$13="Qualified meetings",Scenarios!D$10*Scenarios!D$11*Scenarios!D$12*Scenarios!D$13*Scenarios!D$14,IF(Inputs!$B$13="Opportunities",Scenarios!D$10*Scenarios!D$11*Scenarios!D$12*Scenarios!D$13*Scenarios!D$14*Scenarios!D$15,IF(Inputs!$B$13="Customers",Scenarios!D$10*Scenarios!D$11*Scenarios!D$12*Scenarios!D$13*Scenarios!D$14*Scenarios!D$15*Scenarios!D$16,1))))))))/Scenarios!D$9*Scenarios!D$8/1000))),"Unknown")</x:f>
        <x:v>32000</x:v>
      </x:c>
      <x:c r="J22" s="71" t="n">
        <x:f>IFERROR(IF(OR(Inputs!$B$8="",Inputs!$B$9="",Inputs!$B$10="",Inputs!$B$13="",Inputs!$B$14="",Inputs!$B$15=""),"Unknown",IF(Inputs!$B$8="Budget to outcomes",IF(Inputs!$B$11="","Unknown",IF(Inputs!$B$9="CPC",Inputs!$B$11*Inputs!$B$10/Scenarios!D$7*IF(Inputs!$B$13="Clicks",1,IF(Inputs!$B$13="Captured responses",Scenarios!D$10,IF(Inputs!$B$13="CRM records",Scenarios!D$10*Scenarios!D$11,IF(Inputs!$B$13="Bookings",Scenarios!D$10*Scenarios!D$11*Scenarios!D$12,IF(Inputs!$B$13="Held meetings",Scenarios!D$10*Scenarios!D$11*Scenarios!D$12*Scenarios!D$13,IF(Inputs!$B$13="Qualified meetings",Scenarios!D$10*Scenarios!D$11*Scenarios!D$12*Scenarios!D$13*Scenarios!D$14,IF(Inputs!$B$13="Opportunities",Scenarios!D$10*Scenarios!D$11*Scenarios!D$12*Scenarios!D$13*Scenarios!D$14*Scenarios!D$15,IF(Inputs!$B$13="Customers",Scenarios!D$10*Scenarios!D$11*Scenarios!D$12*Scenarios!D$13*Scenarios!D$14*Scenarios!D$15*Scenarios!D$16,1)))))))),Inputs!$B$11*Inputs!$B$10/Scenarios!E$8*1000*Scenarios!D$9*IF(Inputs!$B$13="Clicks",1,IF(Inputs!$B$13="Captured responses",Scenarios!D$10,IF(Inputs!$B$13="CRM records",Scenarios!D$10*Scenarios!D$11,IF(Inputs!$B$13="Bookings",Scenarios!D$10*Scenarios!D$11*Scenarios!D$12,IF(Inputs!$B$13="Held meetings",Scenarios!D$10*Scenarios!D$11*Scenarios!D$12*Scenarios!D$13,IF(Inputs!$B$13="Qualified meetings",Scenarios!D$10*Scenarios!D$11*Scenarios!D$12*Scenarios!D$13*Scenarios!D$14,IF(Inputs!$B$13="Opportunities",Scenarios!D$10*Scenarios!D$11*Scenarios!D$12*Scenarios!D$13*Scenarios!D$14*Scenarios!D$15,IF(Inputs!$B$13="Customers",Scenarios!D$10*Scenarios!D$11*Scenarios!D$12*Scenarios!D$13*Scenarios!D$14*Scenarios!D$15*Scenarios!D$16,1)))))))))),IF(Inputs!$B$9="CPC",Inputs!$B$14*Inputs!$B$15/IF(Inputs!$B$13="Clicks",1,IF(Inputs!$B$13="Captured responses",Scenarios!D$10,IF(Inputs!$B$13="CRM records",Scenarios!D$10*Scenarios!D$11,IF(Inputs!$B$13="Bookings",Scenarios!D$10*Scenarios!D$11*Scenarios!D$12,IF(Inputs!$B$13="Held meetings",Scenarios!D$10*Scenarios!D$11*Scenarios!D$12*Scenarios!D$13,IF(Inputs!$B$13="Qualified meetings",Scenarios!D$10*Scenarios!D$11*Scenarios!D$12*Scenarios!D$13*Scenarios!D$14,IF(Inputs!$B$13="Opportunities",Scenarios!D$10*Scenarios!D$11*Scenarios!D$12*Scenarios!D$13*Scenarios!D$14*Scenarios!D$15,IF(Inputs!$B$13="Customers",Scenarios!D$10*Scenarios!D$11*Scenarios!D$12*Scenarios!D$13*Scenarios!D$14*Scenarios!D$15*Scenarios!D$16,1))))))))*Scenarios!D$7,Inputs!$B$14*Inputs!$B$15/IF(Inputs!$B$13="Clicks",1,IF(Inputs!$B$13="Captured responses",Scenarios!D$10,IF(Inputs!$B$13="CRM records",Scenarios!D$10*Scenarios!D$11,IF(Inputs!$B$13="Bookings",Scenarios!D$10*Scenarios!D$11*Scenarios!D$12,IF(Inputs!$B$13="Held meetings",Scenarios!D$10*Scenarios!D$11*Scenarios!D$12*Scenarios!D$13,IF(Inputs!$B$13="Qualified meetings",Scenarios!D$10*Scenarios!D$11*Scenarios!D$12*Scenarios!D$13*Scenarios!D$14,IF(Inputs!$B$13="Opportunities",Scenarios!D$10*Scenarios!D$11*Scenarios!D$12*Scenarios!D$13*Scenarios!D$14*Scenarios!D$15,IF(Inputs!$B$13="Customers",Scenarios!D$10*Scenarios!D$11*Scenarios!D$12*Scenarios!D$13*Scenarios!D$14*Scenarios!D$15*Scenarios!D$16,1))))))))/Scenarios!D$9*Scenarios!E$8/1000))),"Unknown")</x:f>
        <x:v>32000</x:v>
      </x:c>
      <x:c r="K22" s="11" t="n">
        <x:f>IF(AND(ISNUMBER(H22),ISNUMBER(I22),ISNUMBER(J22),OR(E22&lt;&gt;F22,G22&lt;&gt;F22)),MAX(ABS(H22-I22),ABS(J22-I22)),-1)</x:f>
        <x:v>-1</x:v>
      </x:c>
      <x:c r="L22" s="11" t="str">
        <x:v>Modeled metric</x:v>
      </x:c>
      <x:c r="M22" s="68" t="str">
        <x:f>IF(Inputs!B8="Target to budget","Required media",Inputs!B13)</x:f>
        <x:v>Required media</x:v>
      </x:c>
    </x:row>
    <x:row r="23">
      <x:c r="A23" s="2"/>
      <x:c r="B23" s="2"/>
      <x:c r="C23" s="2"/>
      <x:c r="D23" s="2" t="str">
        <x:v>CTR</x:v>
      </x:c>
      <x:c r="E23" s="76" t="n">
        <x:f>Scenarios!C9</x:f>
        <x:v>0</x:v>
      </x:c>
      <x:c r="F23" s="77" t="n">
        <x:f>Scenarios!D9</x:f>
        <x:v>0</x:v>
      </x:c>
      <x:c r="G23" s="77" t="n">
        <x:f>Scenarios!E9</x:f>
        <x:v>0</x:v>
      </x:c>
      <x:c r="H23" s="72" t="n">
        <x:f>IFERROR(IF(OR(Inputs!$B$8="",Inputs!$B$9="",Inputs!$B$10="",Inputs!$B$13="",Inputs!$B$14="",Inputs!$B$15=""),"Unknown",IF(Inputs!$B$8="Budget to outcomes",IF(Inputs!$B$11="","Unknown",IF(Inputs!$B$9="CPC",Inputs!$B$11*Inputs!$B$10/Scenarios!D$7*IF(Inputs!$B$13="Clicks",1,IF(Inputs!$B$13="Captured responses",Scenarios!D$10,IF(Inputs!$B$13="CRM records",Scenarios!D$10*Scenarios!D$11,IF(Inputs!$B$13="Bookings",Scenarios!D$10*Scenarios!D$11*Scenarios!D$12,IF(Inputs!$B$13="Held meetings",Scenarios!D$10*Scenarios!D$11*Scenarios!D$12*Scenarios!D$13,IF(Inputs!$B$13="Qualified meetings",Scenarios!D$10*Scenarios!D$11*Scenarios!D$12*Scenarios!D$13*Scenarios!D$14,IF(Inputs!$B$13="Opportunities",Scenarios!D$10*Scenarios!D$11*Scenarios!D$12*Scenarios!D$13*Scenarios!D$14*Scenarios!D$15,IF(Inputs!$B$13="Customers",Scenarios!D$10*Scenarios!D$11*Scenarios!D$12*Scenarios!D$13*Scenarios!D$14*Scenarios!D$15*Scenarios!D$16,1)))))))),Inputs!$B$11*Inputs!$B$10/Scenarios!D$8*1000*Scenarios!C$9*IF(Inputs!$B$13="Clicks",1,IF(Inputs!$B$13="Captured responses",Scenarios!D$10,IF(Inputs!$B$13="CRM records",Scenarios!D$10*Scenarios!D$11,IF(Inputs!$B$13="Bookings",Scenarios!D$10*Scenarios!D$11*Scenarios!D$12,IF(Inputs!$B$13="Held meetings",Scenarios!D$10*Scenarios!D$11*Scenarios!D$12*Scenarios!D$13,IF(Inputs!$B$13="Qualified meetings",Scenarios!D$10*Scenarios!D$11*Scenarios!D$12*Scenarios!D$13*Scenarios!D$14,IF(Inputs!$B$13="Opportunities",Scenarios!D$10*Scenarios!D$11*Scenarios!D$12*Scenarios!D$13*Scenarios!D$14*Scenarios!D$15,IF(Inputs!$B$13="Customers",Scenarios!D$10*Scenarios!D$11*Scenarios!D$12*Scenarios!D$13*Scenarios!D$14*Scenarios!D$15*Scenarios!D$16,1)))))))))),IF(Inputs!$B$9="CPC",Inputs!$B$14*Inputs!$B$15/IF(Inputs!$B$13="Clicks",1,IF(Inputs!$B$13="Captured responses",Scenarios!D$10,IF(Inputs!$B$13="CRM records",Scenarios!D$10*Scenarios!D$11,IF(Inputs!$B$13="Bookings",Scenarios!D$10*Scenarios!D$11*Scenarios!D$12,IF(Inputs!$B$13="Held meetings",Scenarios!D$10*Scenarios!D$11*Scenarios!D$12*Scenarios!D$13,IF(Inputs!$B$13="Qualified meetings",Scenarios!D$10*Scenarios!D$11*Scenarios!D$12*Scenarios!D$13*Scenarios!D$14,IF(Inputs!$B$13="Opportunities",Scenarios!D$10*Scenarios!D$11*Scenarios!D$12*Scenarios!D$13*Scenarios!D$14*Scenarios!D$15,IF(Inputs!$B$13="Customers",Scenarios!D$10*Scenarios!D$11*Scenarios!D$12*Scenarios!D$13*Scenarios!D$14*Scenarios!D$15*Scenarios!D$16,1))))))))*Scenarios!D$7,Inputs!$B$14*Inputs!$B$15/IF(Inputs!$B$13="Clicks",1,IF(Inputs!$B$13="Captured responses",Scenarios!D$10,IF(Inputs!$B$13="CRM records",Scenarios!D$10*Scenarios!D$11,IF(Inputs!$B$13="Bookings",Scenarios!D$10*Scenarios!D$11*Scenarios!D$12,IF(Inputs!$B$13="Held meetings",Scenarios!D$10*Scenarios!D$11*Scenarios!D$12*Scenarios!D$13,IF(Inputs!$B$13="Qualified meetings",Scenarios!D$10*Scenarios!D$11*Scenarios!D$12*Scenarios!D$13*Scenarios!D$14,IF(Inputs!$B$13="Opportunities",Scenarios!D$10*Scenarios!D$11*Scenarios!D$12*Scenarios!D$13*Scenarios!D$14*Scenarios!D$15,IF(Inputs!$B$13="Customers",Scenarios!D$10*Scenarios!D$11*Scenarios!D$12*Scenarios!D$13*Scenarios!D$14*Scenarios!D$15*Scenarios!D$16,1))))))))/Scenarios!C$9*Scenarios!D$8/1000))),"Unknown")</x:f>
        <x:v>32000</x:v>
      </x:c>
      <x:c r="I23" s="72" t="n">
        <x:f>IFERROR(IF(OR(Inputs!$B$8="",Inputs!$B$9="",Inputs!$B$10="",Inputs!$B$13="",Inputs!$B$14="",Inputs!$B$15=""),"Unknown",IF(Inputs!$B$8="Budget to outcomes",IF(Inputs!$B$11="","Unknown",IF(Inputs!$B$9="CPC",Inputs!$B$11*Inputs!$B$10/Scenarios!D$7*IF(Inputs!$B$13="Clicks",1,IF(Inputs!$B$13="Captured responses",Scenarios!D$10,IF(Inputs!$B$13="CRM records",Scenarios!D$10*Scenarios!D$11,IF(Inputs!$B$13="Bookings",Scenarios!D$10*Scenarios!D$11*Scenarios!D$12,IF(Inputs!$B$13="Held meetings",Scenarios!D$10*Scenarios!D$11*Scenarios!D$12*Scenarios!D$13,IF(Inputs!$B$13="Qualified meetings",Scenarios!D$10*Scenarios!D$11*Scenarios!D$12*Scenarios!D$13*Scenarios!D$14,IF(Inputs!$B$13="Opportunities",Scenarios!D$10*Scenarios!D$11*Scenarios!D$12*Scenarios!D$13*Scenarios!D$14*Scenarios!D$15,IF(Inputs!$B$13="Customers",Scenarios!D$10*Scenarios!D$11*Scenarios!D$12*Scenarios!D$13*Scenarios!D$14*Scenarios!D$15*Scenarios!D$16,1)))))))),Inputs!$B$11*Inputs!$B$10/Scenarios!D$8*1000*Scenarios!D$9*IF(Inputs!$B$13="Clicks",1,IF(Inputs!$B$13="Captured responses",Scenarios!D$10,IF(Inputs!$B$13="CRM records",Scenarios!D$10*Scenarios!D$11,IF(Inputs!$B$13="Bookings",Scenarios!D$10*Scenarios!D$11*Scenarios!D$12,IF(Inputs!$B$13="Held meetings",Scenarios!D$10*Scenarios!D$11*Scenarios!D$12*Scenarios!D$13,IF(Inputs!$B$13="Qualified meetings",Scenarios!D$10*Scenarios!D$11*Scenarios!D$12*Scenarios!D$13*Scenarios!D$14,IF(Inputs!$B$13="Opportunities",Scenarios!D$10*Scenarios!D$11*Scenarios!D$12*Scenarios!D$13*Scenarios!D$14*Scenarios!D$15,IF(Inputs!$B$13="Customers",Scenarios!D$10*Scenarios!D$11*Scenarios!D$12*Scenarios!D$13*Scenarios!D$14*Scenarios!D$15*Scenarios!D$16,1)))))))))),IF(Inputs!$B$9="CPC",Inputs!$B$14*Inputs!$B$15/IF(Inputs!$B$13="Clicks",1,IF(Inputs!$B$13="Captured responses",Scenarios!D$10,IF(Inputs!$B$13="CRM records",Scenarios!D$10*Scenarios!D$11,IF(Inputs!$B$13="Bookings",Scenarios!D$10*Scenarios!D$11*Scenarios!D$12,IF(Inputs!$B$13="Held meetings",Scenarios!D$10*Scenarios!D$11*Scenarios!D$12*Scenarios!D$13,IF(Inputs!$B$13="Qualified meetings",Scenarios!D$10*Scenarios!D$11*Scenarios!D$12*Scenarios!D$13*Scenarios!D$14,IF(Inputs!$B$13="Opportunities",Scenarios!D$10*Scenarios!D$11*Scenarios!D$12*Scenarios!D$13*Scenarios!D$14*Scenarios!D$15,IF(Inputs!$B$13="Customers",Scenarios!D$10*Scenarios!D$11*Scenarios!D$12*Scenarios!D$13*Scenarios!D$14*Scenarios!D$15*Scenarios!D$16,1))))))))*Scenarios!D$7,Inputs!$B$14*Inputs!$B$15/IF(Inputs!$B$13="Clicks",1,IF(Inputs!$B$13="Captured responses",Scenarios!D$10,IF(Inputs!$B$13="CRM records",Scenarios!D$10*Scenarios!D$11,IF(Inputs!$B$13="Bookings",Scenarios!D$10*Scenarios!D$11*Scenarios!D$12,IF(Inputs!$B$13="Held meetings",Scenarios!D$10*Scenarios!D$11*Scenarios!D$12*Scenarios!D$13,IF(Inputs!$B$13="Qualified meetings",Scenarios!D$10*Scenarios!D$11*Scenarios!D$12*Scenarios!D$13*Scenarios!D$14,IF(Inputs!$B$13="Opportunities",Scenarios!D$10*Scenarios!D$11*Scenarios!D$12*Scenarios!D$13*Scenarios!D$14*Scenarios!D$15,IF(Inputs!$B$13="Customers",Scenarios!D$10*Scenarios!D$11*Scenarios!D$12*Scenarios!D$13*Scenarios!D$14*Scenarios!D$15*Scenarios!D$16,1))))))))/Scenarios!D$9*Scenarios!D$8/1000))),"Unknown")</x:f>
        <x:v>32000</x:v>
      </x:c>
      <x:c r="J23" s="72" t="n">
        <x:f>IFERROR(IF(OR(Inputs!$B$8="",Inputs!$B$9="",Inputs!$B$10="",Inputs!$B$13="",Inputs!$B$14="",Inputs!$B$15=""),"Unknown",IF(Inputs!$B$8="Budget to outcomes",IF(Inputs!$B$11="","Unknown",IF(Inputs!$B$9="CPC",Inputs!$B$11*Inputs!$B$10/Scenarios!D$7*IF(Inputs!$B$13="Clicks",1,IF(Inputs!$B$13="Captured responses",Scenarios!D$10,IF(Inputs!$B$13="CRM records",Scenarios!D$10*Scenarios!D$11,IF(Inputs!$B$13="Bookings",Scenarios!D$10*Scenarios!D$11*Scenarios!D$12,IF(Inputs!$B$13="Held meetings",Scenarios!D$10*Scenarios!D$11*Scenarios!D$12*Scenarios!D$13,IF(Inputs!$B$13="Qualified meetings",Scenarios!D$10*Scenarios!D$11*Scenarios!D$12*Scenarios!D$13*Scenarios!D$14,IF(Inputs!$B$13="Opportunities",Scenarios!D$10*Scenarios!D$11*Scenarios!D$12*Scenarios!D$13*Scenarios!D$14*Scenarios!D$15,IF(Inputs!$B$13="Customers",Scenarios!D$10*Scenarios!D$11*Scenarios!D$12*Scenarios!D$13*Scenarios!D$14*Scenarios!D$15*Scenarios!D$16,1)))))))),Inputs!$B$11*Inputs!$B$10/Scenarios!D$8*1000*Scenarios!E$9*IF(Inputs!$B$13="Clicks",1,IF(Inputs!$B$13="Captured responses",Scenarios!D$10,IF(Inputs!$B$13="CRM records",Scenarios!D$10*Scenarios!D$11,IF(Inputs!$B$13="Bookings",Scenarios!D$10*Scenarios!D$11*Scenarios!D$12,IF(Inputs!$B$13="Held meetings",Scenarios!D$10*Scenarios!D$11*Scenarios!D$12*Scenarios!D$13,IF(Inputs!$B$13="Qualified meetings",Scenarios!D$10*Scenarios!D$11*Scenarios!D$12*Scenarios!D$13*Scenarios!D$14,IF(Inputs!$B$13="Opportunities",Scenarios!D$10*Scenarios!D$11*Scenarios!D$12*Scenarios!D$13*Scenarios!D$14*Scenarios!D$15,IF(Inputs!$B$13="Customers",Scenarios!D$10*Scenarios!D$11*Scenarios!D$12*Scenarios!D$13*Scenarios!D$14*Scenarios!D$15*Scenarios!D$16,1)))))))))),IF(Inputs!$B$9="CPC",Inputs!$B$14*Inputs!$B$15/IF(Inputs!$B$13="Clicks",1,IF(Inputs!$B$13="Captured responses",Scenarios!D$10,IF(Inputs!$B$13="CRM records",Scenarios!D$10*Scenarios!D$11,IF(Inputs!$B$13="Bookings",Scenarios!D$10*Scenarios!D$11*Scenarios!D$12,IF(Inputs!$B$13="Held meetings",Scenarios!D$10*Scenarios!D$11*Scenarios!D$12*Scenarios!D$13,IF(Inputs!$B$13="Qualified meetings",Scenarios!D$10*Scenarios!D$11*Scenarios!D$12*Scenarios!D$13*Scenarios!D$14,IF(Inputs!$B$13="Opportunities",Scenarios!D$10*Scenarios!D$11*Scenarios!D$12*Scenarios!D$13*Scenarios!D$14*Scenarios!D$15,IF(Inputs!$B$13="Customers",Scenarios!D$10*Scenarios!D$11*Scenarios!D$12*Scenarios!D$13*Scenarios!D$14*Scenarios!D$15*Scenarios!D$16,1))))))))*Scenarios!D$7,Inputs!$B$14*Inputs!$B$15/IF(Inputs!$B$13="Clicks",1,IF(Inputs!$B$13="Captured responses",Scenarios!D$10,IF(Inputs!$B$13="CRM records",Scenarios!D$10*Scenarios!D$11,IF(Inputs!$B$13="Bookings",Scenarios!D$10*Scenarios!D$11*Scenarios!D$12,IF(Inputs!$B$13="Held meetings",Scenarios!D$10*Scenarios!D$11*Scenarios!D$12*Scenarios!D$13,IF(Inputs!$B$13="Qualified meetings",Scenarios!D$10*Scenarios!D$11*Scenarios!D$12*Scenarios!D$13*Scenarios!D$14,IF(Inputs!$B$13="Opportunities",Scenarios!D$10*Scenarios!D$11*Scenarios!D$12*Scenarios!D$13*Scenarios!D$14*Scenarios!D$15,IF(Inputs!$B$13="Customers",Scenarios!D$10*Scenarios!D$11*Scenarios!D$12*Scenarios!D$13*Scenarios!D$14*Scenarios!D$15*Scenarios!D$16,1))))))))/Scenarios!E$9*Scenarios!D$8/1000))),"Unknown")</x:f>
        <x:v>32000</x:v>
      </x:c>
      <x:c r="K23" s="53" t="n">
        <x:f>IF(AND(ISNUMBER(H23),ISNUMBER(I23),ISNUMBER(J23),OR(E23&lt;&gt;F23,G23&lt;&gt;F23)),MAX(ABS(H23-I23),ABS(J23-I23)),-1)</x:f>
        <x:v>-1</x:v>
      </x:c>
      <x:c r="L23" s="53" t="str">
        <x:v>Method</x:v>
      </x:c>
      <x:c r="M23" s="79" t="str">
        <x:v>Every other base input stays fixed while one input is replaced with its supplied low and high value.</x:v>
      </x:c>
    </x:row>
    <x:row r="24">
      <x:c r="A24" s="2"/>
      <x:c r="B24" s="2"/>
      <x:c r="C24" s="2"/>
      <x:c r="D24" s="2" t="str">
        <x:v>Click to captured response</x:v>
      </x:c>
      <x:c r="E24" s="78" t="n">
        <x:f>Scenarios!C10</x:f>
        <x:v>0.02</x:v>
      </x:c>
      <x:c r="F24" s="78" t="n">
        <x:f>Scenarios!D10</x:f>
        <x:v>0.04</x:v>
      </x:c>
      <x:c r="G24" s="78" t="n">
        <x:f>Scenarios!E10</x:f>
        <x:v>0.06</x:v>
      </x:c>
      <x:c r="H24" s="73" t="n">
        <x:f>IFERROR(IF(OR(Inputs!$B$8="",Inputs!$B$9="",Inputs!$B$10="",Inputs!$B$13="",Inputs!$B$14="",Inputs!$B$15=""),"Unknown",IF(Inputs!$B$8="Budget to outcomes",IF(Inputs!$B$11="","Unknown",IF(Inputs!$B$9="CPC",Inputs!$B$11*Inputs!$B$10/Scenarios!D$7*IF(Inputs!$B$13="Clicks",1,IF(Inputs!$B$13="Captured responses",Scenarios!C$10,IF(Inputs!$B$13="CRM records",Scenarios!C$10*Scenarios!D$11,IF(Inputs!$B$13="Bookings",Scenarios!C$10*Scenarios!D$11*Scenarios!D$12,IF(Inputs!$B$13="Held meetings",Scenarios!C$10*Scenarios!D$11*Scenarios!D$12*Scenarios!D$13,IF(Inputs!$B$13="Qualified meetings",Scenarios!C$10*Scenarios!D$11*Scenarios!D$12*Scenarios!D$13*Scenarios!D$14,IF(Inputs!$B$13="Opportunities",Scenarios!C$10*Scenarios!D$11*Scenarios!D$12*Scenarios!D$13*Scenarios!D$14*Scenarios!D$15,IF(Inputs!$B$13="Customers",Scenarios!C$10*Scenarios!D$11*Scenarios!D$12*Scenarios!D$13*Scenarios!D$14*Scenarios!D$15*Scenarios!D$16,1)))))))),Inputs!$B$11*Inputs!$B$10/Scenarios!D$8*1000*Scenarios!D$9*IF(Inputs!$B$13="Clicks",1,IF(Inputs!$B$13="Captured responses",Scenarios!C$10,IF(Inputs!$B$13="CRM records",Scenarios!C$10*Scenarios!D$11,IF(Inputs!$B$13="Bookings",Scenarios!C$10*Scenarios!D$11*Scenarios!D$12,IF(Inputs!$B$13="Held meetings",Scenarios!C$10*Scenarios!D$11*Scenarios!D$12*Scenarios!D$13,IF(Inputs!$B$13="Qualified meetings",Scenarios!C$10*Scenarios!D$11*Scenarios!D$12*Scenarios!D$13*Scenarios!D$14,IF(Inputs!$B$13="Opportunities",Scenarios!C$10*Scenarios!D$11*Scenarios!D$12*Scenarios!D$13*Scenarios!D$14*Scenarios!D$15,IF(Inputs!$B$13="Customers",Scenarios!C$10*Scenarios!D$11*Scenarios!D$12*Scenarios!D$13*Scenarios!D$14*Scenarios!D$15*Scenarios!D$16,1)))))))))),IF(Inputs!$B$9="CPC",Inputs!$B$14*Inputs!$B$15/IF(Inputs!$B$13="Clicks",1,IF(Inputs!$B$13="Captured responses",Scenarios!C$10,IF(Inputs!$B$13="CRM records",Scenarios!C$10*Scenarios!D$11,IF(Inputs!$B$13="Bookings",Scenarios!C$10*Scenarios!D$11*Scenarios!D$12,IF(Inputs!$B$13="Held meetings",Scenarios!C$10*Scenarios!D$11*Scenarios!D$12*Scenarios!D$13,IF(Inputs!$B$13="Qualified meetings",Scenarios!C$10*Scenarios!D$11*Scenarios!D$12*Scenarios!D$13*Scenarios!D$14,IF(Inputs!$B$13="Opportunities",Scenarios!C$10*Scenarios!D$11*Scenarios!D$12*Scenarios!D$13*Scenarios!D$14*Scenarios!D$15,IF(Inputs!$B$13="Customers",Scenarios!C$10*Scenarios!D$11*Scenarios!D$12*Scenarios!D$13*Scenarios!D$14*Scenarios!D$15*Scenarios!D$16,1))))))))*Scenarios!D$7,Inputs!$B$14*Inputs!$B$15/IF(Inputs!$B$13="Clicks",1,IF(Inputs!$B$13="Captured responses",Scenarios!C$10,IF(Inputs!$B$13="CRM records",Scenarios!C$10*Scenarios!D$11,IF(Inputs!$B$13="Bookings",Scenarios!C$10*Scenarios!D$11*Scenarios!D$12,IF(Inputs!$B$13="Held meetings",Scenarios!C$10*Scenarios!D$11*Scenarios!D$12*Scenarios!D$13,IF(Inputs!$B$13="Qualified meetings",Scenarios!C$10*Scenarios!D$11*Scenarios!D$12*Scenarios!D$13*Scenarios!D$14,IF(Inputs!$B$13="Opportunities",Scenarios!C$10*Scenarios!D$11*Scenarios!D$12*Scenarios!D$13*Scenarios!D$14*Scenarios!D$15,IF(Inputs!$B$13="Customers",Scenarios!C$10*Scenarios!D$11*Scenarios!D$12*Scenarios!D$13*Scenarios!D$14*Scenarios!D$15*Scenarios!D$16,1))))))))/Scenarios!D$9*Scenarios!D$8/1000))),"Unknown")</x:f>
        <x:v>64000</x:v>
      </x:c>
      <x:c r="I24" s="73" t="n">
        <x:f>IFERROR(IF(OR(Inputs!$B$8="",Inputs!$B$9="",Inputs!$B$10="",Inputs!$B$13="",Inputs!$B$14="",Inputs!$B$15=""),"Unknown",IF(Inputs!$B$8="Budget to outcomes",IF(Inputs!$B$11="","Unknown",IF(Inputs!$B$9="CPC",Inputs!$B$11*Inputs!$B$10/Scenarios!D$7*IF(Inputs!$B$13="Clicks",1,IF(Inputs!$B$13="Captured responses",Scenarios!D$10,IF(Inputs!$B$13="CRM records",Scenarios!D$10*Scenarios!D$11,IF(Inputs!$B$13="Bookings",Scenarios!D$10*Scenarios!D$11*Scenarios!D$12,IF(Inputs!$B$13="Held meetings",Scenarios!D$10*Scenarios!D$11*Scenarios!D$12*Scenarios!D$13,IF(Inputs!$B$13="Qualified meetings",Scenarios!D$10*Scenarios!D$11*Scenarios!D$12*Scenarios!D$13*Scenarios!D$14,IF(Inputs!$B$13="Opportunities",Scenarios!D$10*Scenarios!D$11*Scenarios!D$12*Scenarios!D$13*Scenarios!D$14*Scenarios!D$15,IF(Inputs!$B$13="Customers",Scenarios!D$10*Scenarios!D$11*Scenarios!D$12*Scenarios!D$13*Scenarios!D$14*Scenarios!D$15*Scenarios!D$16,1)))))))),Inputs!$B$11*Inputs!$B$10/Scenarios!D$8*1000*Scenarios!D$9*IF(Inputs!$B$13="Clicks",1,IF(Inputs!$B$13="Captured responses",Scenarios!D$10,IF(Inputs!$B$13="CRM records",Scenarios!D$10*Scenarios!D$11,IF(Inputs!$B$13="Bookings",Scenarios!D$10*Scenarios!D$11*Scenarios!D$12,IF(Inputs!$B$13="Held meetings",Scenarios!D$10*Scenarios!D$11*Scenarios!D$12*Scenarios!D$13,IF(Inputs!$B$13="Qualified meetings",Scenarios!D$10*Scenarios!D$11*Scenarios!D$12*Scenarios!D$13*Scenarios!D$14,IF(Inputs!$B$13="Opportunities",Scenarios!D$10*Scenarios!D$11*Scenarios!D$12*Scenarios!D$13*Scenarios!D$14*Scenarios!D$15,IF(Inputs!$B$13="Customers",Scenarios!D$10*Scenarios!D$11*Scenarios!D$12*Scenarios!D$13*Scenarios!D$14*Scenarios!D$15*Scenarios!D$16,1)))))))))),IF(Inputs!$B$9="CPC",Inputs!$B$14*Inputs!$B$15/IF(Inputs!$B$13="Clicks",1,IF(Inputs!$B$13="Captured responses",Scenarios!D$10,IF(Inputs!$B$13="CRM records",Scenarios!D$10*Scenarios!D$11,IF(Inputs!$B$13="Bookings",Scenarios!D$10*Scenarios!D$11*Scenarios!D$12,IF(Inputs!$B$13="Held meetings",Scenarios!D$10*Scenarios!D$11*Scenarios!D$12*Scenarios!D$13,IF(Inputs!$B$13="Qualified meetings",Scenarios!D$10*Scenarios!D$11*Scenarios!D$12*Scenarios!D$13*Scenarios!D$14,IF(Inputs!$B$13="Opportunities",Scenarios!D$10*Scenarios!D$11*Scenarios!D$12*Scenarios!D$13*Scenarios!D$14*Scenarios!D$15,IF(Inputs!$B$13="Customers",Scenarios!D$10*Scenarios!D$11*Scenarios!D$12*Scenarios!D$13*Scenarios!D$14*Scenarios!D$15*Scenarios!D$16,1))))))))*Scenarios!D$7,Inputs!$B$14*Inputs!$B$15/IF(Inputs!$B$13="Clicks",1,IF(Inputs!$B$13="Captured responses",Scenarios!D$10,IF(Inputs!$B$13="CRM records",Scenarios!D$10*Scenarios!D$11,IF(Inputs!$B$13="Bookings",Scenarios!D$10*Scenarios!D$11*Scenarios!D$12,IF(Inputs!$B$13="Held meetings",Scenarios!D$10*Scenarios!D$11*Scenarios!D$12*Scenarios!D$13,IF(Inputs!$B$13="Qualified meetings",Scenarios!D$10*Scenarios!D$11*Scenarios!D$12*Scenarios!D$13*Scenarios!D$14,IF(Inputs!$B$13="Opportunities",Scenarios!D$10*Scenarios!D$11*Scenarios!D$12*Scenarios!D$13*Scenarios!D$14*Scenarios!D$15,IF(Inputs!$B$13="Customers",Scenarios!D$10*Scenarios!D$11*Scenarios!D$12*Scenarios!D$13*Scenarios!D$14*Scenarios!D$15*Scenarios!D$16,1))))))))/Scenarios!D$9*Scenarios!D$8/1000))),"Unknown")</x:f>
        <x:v>32000</x:v>
      </x:c>
      <x:c r="J24" s="73" t="n">
        <x:f>IFERROR(IF(OR(Inputs!$B$8="",Inputs!$B$9="",Inputs!$B$10="",Inputs!$B$13="",Inputs!$B$14="",Inputs!$B$15=""),"Unknown",IF(Inputs!$B$8="Budget to outcomes",IF(Inputs!$B$11="","Unknown",IF(Inputs!$B$9="CPC",Inputs!$B$11*Inputs!$B$10/Scenarios!D$7*IF(Inputs!$B$13="Clicks",1,IF(Inputs!$B$13="Captured responses",Scenarios!E$10,IF(Inputs!$B$13="CRM records",Scenarios!E$10*Scenarios!D$11,IF(Inputs!$B$13="Bookings",Scenarios!E$10*Scenarios!D$11*Scenarios!D$12,IF(Inputs!$B$13="Held meetings",Scenarios!E$10*Scenarios!D$11*Scenarios!D$12*Scenarios!D$13,IF(Inputs!$B$13="Qualified meetings",Scenarios!E$10*Scenarios!D$11*Scenarios!D$12*Scenarios!D$13*Scenarios!D$14,IF(Inputs!$B$13="Opportunities",Scenarios!E$10*Scenarios!D$11*Scenarios!D$12*Scenarios!D$13*Scenarios!D$14*Scenarios!D$15,IF(Inputs!$B$13="Customers",Scenarios!E$10*Scenarios!D$11*Scenarios!D$12*Scenarios!D$13*Scenarios!D$14*Scenarios!D$15*Scenarios!D$16,1)))))))),Inputs!$B$11*Inputs!$B$10/Scenarios!D$8*1000*Scenarios!D$9*IF(Inputs!$B$13="Clicks",1,IF(Inputs!$B$13="Captured responses",Scenarios!E$10,IF(Inputs!$B$13="CRM records",Scenarios!E$10*Scenarios!D$11,IF(Inputs!$B$13="Bookings",Scenarios!E$10*Scenarios!D$11*Scenarios!D$12,IF(Inputs!$B$13="Held meetings",Scenarios!E$10*Scenarios!D$11*Scenarios!D$12*Scenarios!D$13,IF(Inputs!$B$13="Qualified meetings",Scenarios!E$10*Scenarios!D$11*Scenarios!D$12*Scenarios!D$13*Scenarios!D$14,IF(Inputs!$B$13="Opportunities",Scenarios!E$10*Scenarios!D$11*Scenarios!D$12*Scenarios!D$13*Scenarios!D$14*Scenarios!D$15,IF(Inputs!$B$13="Customers",Scenarios!E$10*Scenarios!D$11*Scenarios!D$12*Scenarios!D$13*Scenarios!D$14*Scenarios!D$15*Scenarios!D$16,1)))))))))),IF(Inputs!$B$9="CPC",Inputs!$B$14*Inputs!$B$15/IF(Inputs!$B$13="Clicks",1,IF(Inputs!$B$13="Captured responses",Scenarios!E$10,IF(Inputs!$B$13="CRM records",Scenarios!E$10*Scenarios!D$11,IF(Inputs!$B$13="Bookings",Scenarios!E$10*Scenarios!D$11*Scenarios!D$12,IF(Inputs!$B$13="Held meetings",Scenarios!E$10*Scenarios!D$11*Scenarios!D$12*Scenarios!D$13,IF(Inputs!$B$13="Qualified meetings",Scenarios!E$10*Scenarios!D$11*Scenarios!D$12*Scenarios!D$13*Scenarios!D$14,IF(Inputs!$B$13="Opportunities",Scenarios!E$10*Scenarios!D$11*Scenarios!D$12*Scenarios!D$13*Scenarios!D$14*Scenarios!D$15,IF(Inputs!$B$13="Customers",Scenarios!E$10*Scenarios!D$11*Scenarios!D$12*Scenarios!D$13*Scenarios!D$14*Scenarios!D$15*Scenarios!D$16,1))))))))*Scenarios!D$7,Inputs!$B$14*Inputs!$B$15/IF(Inputs!$B$13="Clicks",1,IF(Inputs!$B$13="Captured responses",Scenarios!E$10,IF(Inputs!$B$13="CRM records",Scenarios!E$10*Scenarios!D$11,IF(Inputs!$B$13="Bookings",Scenarios!E$10*Scenarios!D$11*Scenarios!D$12,IF(Inputs!$B$13="Held meetings",Scenarios!E$10*Scenarios!D$11*Scenarios!D$12*Scenarios!D$13,IF(Inputs!$B$13="Qualified meetings",Scenarios!E$10*Scenarios!D$11*Scenarios!D$12*Scenarios!D$13*Scenarios!D$14,IF(Inputs!$B$13="Opportunities",Scenarios!E$10*Scenarios!D$11*Scenarios!D$12*Scenarios!D$13*Scenarios!D$14*Scenarios!D$15,IF(Inputs!$B$13="Customers",Scenarios!E$10*Scenarios!D$11*Scenarios!D$12*Scenarios!D$13*Scenarios!D$14*Scenarios!D$15*Scenarios!D$16,1))))))))/Scenarios!D$9*Scenarios!D$8/1000))),"Unknown")</x:f>
        <x:v>21333.333333333336</x:v>
      </x:c>
      <x:c r="K24" s="2" t="n">
        <x:f>IF(AND(ISNUMBER(H24),ISNUMBER(I24),ISNUMBER(J24),OR(E24&lt;&gt;F24,G24&lt;&gt;F24)),MAX(ABS(H24-I24),ABS(J24-I24)),-1)</x:f>
        <x:v>32000</x:v>
      </x:c>
      <x:c r="L24" s="2"/>
    </x:row>
    <x:row r="25">
      <x:c r="A25" s="2"/>
      <x:c r="B25" s="2"/>
      <x:c r="C25" s="2"/>
      <x:c r="D25" s="2" t="str">
        <x:v>Captured response to CRM record</x:v>
      </x:c>
      <x:c r="E25" s="78" t="n">
        <x:f>Scenarios!C11</x:f>
        <x:v>1</x:v>
      </x:c>
      <x:c r="F25" s="78" t="n">
        <x:f>Scenarios!D11</x:f>
        <x:v>1</x:v>
      </x:c>
      <x:c r="G25" s="78" t="n">
        <x:f>Scenarios!E11</x:f>
        <x:v>1</x:v>
      </x:c>
      <x:c r="H25" s="73" t="n">
        <x:f>IFERROR(IF(OR(Inputs!$B$8="",Inputs!$B$9="",Inputs!$B$10="",Inputs!$B$13="",Inputs!$B$14="",Inputs!$B$15=""),"Unknown",IF(Inputs!$B$8="Budget to outcomes",IF(Inputs!$B$11="","Unknown",IF(Inputs!$B$9="CPC",Inputs!$B$11*Inputs!$B$10/Scenarios!D$7*IF(Inputs!$B$13="Clicks",1,IF(Inputs!$B$13="Captured responses",Scenarios!D$10,IF(Inputs!$B$13="CRM records",Scenarios!D$10*Scenarios!C$11,IF(Inputs!$B$13="Bookings",Scenarios!D$10*Scenarios!C$11*Scenarios!D$12,IF(Inputs!$B$13="Held meetings",Scenarios!D$10*Scenarios!C$11*Scenarios!D$12*Scenarios!D$13,IF(Inputs!$B$13="Qualified meetings",Scenarios!D$10*Scenarios!C$11*Scenarios!D$12*Scenarios!D$13*Scenarios!D$14,IF(Inputs!$B$13="Opportunities",Scenarios!D$10*Scenarios!C$11*Scenarios!D$12*Scenarios!D$13*Scenarios!D$14*Scenarios!D$15,IF(Inputs!$B$13="Customers",Scenarios!D$10*Scenarios!C$11*Scenarios!D$12*Scenarios!D$13*Scenarios!D$14*Scenarios!D$15*Scenarios!D$16,1)))))))),Inputs!$B$11*Inputs!$B$10/Scenarios!D$8*1000*Scenarios!D$9*IF(Inputs!$B$13="Clicks",1,IF(Inputs!$B$13="Captured responses",Scenarios!D$10,IF(Inputs!$B$13="CRM records",Scenarios!D$10*Scenarios!C$11,IF(Inputs!$B$13="Bookings",Scenarios!D$10*Scenarios!C$11*Scenarios!D$12,IF(Inputs!$B$13="Held meetings",Scenarios!D$10*Scenarios!C$11*Scenarios!D$12*Scenarios!D$13,IF(Inputs!$B$13="Qualified meetings",Scenarios!D$10*Scenarios!C$11*Scenarios!D$12*Scenarios!D$13*Scenarios!D$14,IF(Inputs!$B$13="Opportunities",Scenarios!D$10*Scenarios!C$11*Scenarios!D$12*Scenarios!D$13*Scenarios!D$14*Scenarios!D$15,IF(Inputs!$B$13="Customers",Scenarios!D$10*Scenarios!C$11*Scenarios!D$12*Scenarios!D$13*Scenarios!D$14*Scenarios!D$15*Scenarios!D$16,1)))))))))),IF(Inputs!$B$9="CPC",Inputs!$B$14*Inputs!$B$15/IF(Inputs!$B$13="Clicks",1,IF(Inputs!$B$13="Captured responses",Scenarios!D$10,IF(Inputs!$B$13="CRM records",Scenarios!D$10*Scenarios!C$11,IF(Inputs!$B$13="Bookings",Scenarios!D$10*Scenarios!C$11*Scenarios!D$12,IF(Inputs!$B$13="Held meetings",Scenarios!D$10*Scenarios!C$11*Scenarios!D$12*Scenarios!D$13,IF(Inputs!$B$13="Qualified meetings",Scenarios!D$10*Scenarios!C$11*Scenarios!D$12*Scenarios!D$13*Scenarios!D$14,IF(Inputs!$B$13="Opportunities",Scenarios!D$10*Scenarios!C$11*Scenarios!D$12*Scenarios!D$13*Scenarios!D$14*Scenarios!D$15,IF(Inputs!$B$13="Customers",Scenarios!D$10*Scenarios!C$11*Scenarios!D$12*Scenarios!D$13*Scenarios!D$14*Scenarios!D$15*Scenarios!D$16,1))))))))*Scenarios!D$7,Inputs!$B$14*Inputs!$B$15/IF(Inputs!$B$13="Clicks",1,IF(Inputs!$B$13="Captured responses",Scenarios!D$10,IF(Inputs!$B$13="CRM records",Scenarios!D$10*Scenarios!C$11,IF(Inputs!$B$13="Bookings",Scenarios!D$10*Scenarios!C$11*Scenarios!D$12,IF(Inputs!$B$13="Held meetings",Scenarios!D$10*Scenarios!C$11*Scenarios!D$12*Scenarios!D$13,IF(Inputs!$B$13="Qualified meetings",Scenarios!D$10*Scenarios!C$11*Scenarios!D$12*Scenarios!D$13*Scenarios!D$14,IF(Inputs!$B$13="Opportunities",Scenarios!D$10*Scenarios!C$11*Scenarios!D$12*Scenarios!D$13*Scenarios!D$14*Scenarios!D$15,IF(Inputs!$B$13="Customers",Scenarios!D$10*Scenarios!C$11*Scenarios!D$12*Scenarios!D$13*Scenarios!D$14*Scenarios!D$15*Scenarios!D$16,1))))))))/Scenarios!D$9*Scenarios!D$8/1000))),"Unknown")</x:f>
        <x:v>32000</x:v>
      </x:c>
      <x:c r="I25" s="73" t="n">
        <x:f>IFERROR(IF(OR(Inputs!$B$8="",Inputs!$B$9="",Inputs!$B$10="",Inputs!$B$13="",Inputs!$B$14="",Inputs!$B$15=""),"Unknown",IF(Inputs!$B$8="Budget to outcomes",IF(Inputs!$B$11="","Unknown",IF(Inputs!$B$9="CPC",Inputs!$B$11*Inputs!$B$10/Scenarios!D$7*IF(Inputs!$B$13="Clicks",1,IF(Inputs!$B$13="Captured responses",Scenarios!D$10,IF(Inputs!$B$13="CRM records",Scenarios!D$10*Scenarios!D$11,IF(Inputs!$B$13="Bookings",Scenarios!D$10*Scenarios!D$11*Scenarios!D$12,IF(Inputs!$B$13="Held meetings",Scenarios!D$10*Scenarios!D$11*Scenarios!D$12*Scenarios!D$13,IF(Inputs!$B$13="Qualified meetings",Scenarios!D$10*Scenarios!D$11*Scenarios!D$12*Scenarios!D$13*Scenarios!D$14,IF(Inputs!$B$13="Opportunities",Scenarios!D$10*Scenarios!D$11*Scenarios!D$12*Scenarios!D$13*Scenarios!D$14*Scenarios!D$15,IF(Inputs!$B$13="Customers",Scenarios!D$10*Scenarios!D$11*Scenarios!D$12*Scenarios!D$13*Scenarios!D$14*Scenarios!D$15*Scenarios!D$16,1)))))))),Inputs!$B$11*Inputs!$B$10/Scenarios!D$8*1000*Scenarios!D$9*IF(Inputs!$B$13="Clicks",1,IF(Inputs!$B$13="Captured responses",Scenarios!D$10,IF(Inputs!$B$13="CRM records",Scenarios!D$10*Scenarios!D$11,IF(Inputs!$B$13="Bookings",Scenarios!D$10*Scenarios!D$11*Scenarios!D$12,IF(Inputs!$B$13="Held meetings",Scenarios!D$10*Scenarios!D$11*Scenarios!D$12*Scenarios!D$13,IF(Inputs!$B$13="Qualified meetings",Scenarios!D$10*Scenarios!D$11*Scenarios!D$12*Scenarios!D$13*Scenarios!D$14,IF(Inputs!$B$13="Opportunities",Scenarios!D$10*Scenarios!D$11*Scenarios!D$12*Scenarios!D$13*Scenarios!D$14*Scenarios!D$15,IF(Inputs!$B$13="Customers",Scenarios!D$10*Scenarios!D$11*Scenarios!D$12*Scenarios!D$13*Scenarios!D$14*Scenarios!D$15*Scenarios!D$16,1)))))))))),IF(Inputs!$B$9="CPC",Inputs!$B$14*Inputs!$B$15/IF(Inputs!$B$13="Clicks",1,IF(Inputs!$B$13="Captured responses",Scenarios!D$10,IF(Inputs!$B$13="CRM records",Scenarios!D$10*Scenarios!D$11,IF(Inputs!$B$13="Bookings",Scenarios!D$10*Scenarios!D$11*Scenarios!D$12,IF(Inputs!$B$13="Held meetings",Scenarios!D$10*Scenarios!D$11*Scenarios!D$12*Scenarios!D$13,IF(Inputs!$B$13="Qualified meetings",Scenarios!D$10*Scenarios!D$11*Scenarios!D$12*Scenarios!D$13*Scenarios!D$14,IF(Inputs!$B$13="Opportunities",Scenarios!D$10*Scenarios!D$11*Scenarios!D$12*Scenarios!D$13*Scenarios!D$14*Scenarios!D$15,IF(Inputs!$B$13="Customers",Scenarios!D$10*Scenarios!D$11*Scenarios!D$12*Scenarios!D$13*Scenarios!D$14*Scenarios!D$15*Scenarios!D$16,1))))))))*Scenarios!D$7,Inputs!$B$14*Inputs!$B$15/IF(Inputs!$B$13="Clicks",1,IF(Inputs!$B$13="Captured responses",Scenarios!D$10,IF(Inputs!$B$13="CRM records",Scenarios!D$10*Scenarios!D$11,IF(Inputs!$B$13="Bookings",Scenarios!D$10*Scenarios!D$11*Scenarios!D$12,IF(Inputs!$B$13="Held meetings",Scenarios!D$10*Scenarios!D$11*Scenarios!D$12*Scenarios!D$13,IF(Inputs!$B$13="Qualified meetings",Scenarios!D$10*Scenarios!D$11*Scenarios!D$12*Scenarios!D$13*Scenarios!D$14,IF(Inputs!$B$13="Opportunities",Scenarios!D$10*Scenarios!D$11*Scenarios!D$12*Scenarios!D$13*Scenarios!D$14*Scenarios!D$15,IF(Inputs!$B$13="Customers",Scenarios!D$10*Scenarios!D$11*Scenarios!D$12*Scenarios!D$13*Scenarios!D$14*Scenarios!D$15*Scenarios!D$16,1))))))))/Scenarios!D$9*Scenarios!D$8/1000))),"Unknown")</x:f>
        <x:v>32000</x:v>
      </x:c>
      <x:c r="J25" s="73" t="n">
        <x:f>IFERROR(IF(OR(Inputs!$B$8="",Inputs!$B$9="",Inputs!$B$10="",Inputs!$B$13="",Inputs!$B$14="",Inputs!$B$15=""),"Unknown",IF(Inputs!$B$8="Budget to outcomes",IF(Inputs!$B$11="","Unknown",IF(Inputs!$B$9="CPC",Inputs!$B$11*Inputs!$B$10/Scenarios!D$7*IF(Inputs!$B$13="Clicks",1,IF(Inputs!$B$13="Captured responses",Scenarios!D$10,IF(Inputs!$B$13="CRM records",Scenarios!D$10*Scenarios!E$11,IF(Inputs!$B$13="Bookings",Scenarios!D$10*Scenarios!E$11*Scenarios!D$12,IF(Inputs!$B$13="Held meetings",Scenarios!D$10*Scenarios!E$11*Scenarios!D$12*Scenarios!D$13,IF(Inputs!$B$13="Qualified meetings",Scenarios!D$10*Scenarios!E$11*Scenarios!D$12*Scenarios!D$13*Scenarios!D$14,IF(Inputs!$B$13="Opportunities",Scenarios!D$10*Scenarios!E$11*Scenarios!D$12*Scenarios!D$13*Scenarios!D$14*Scenarios!D$15,IF(Inputs!$B$13="Customers",Scenarios!D$10*Scenarios!E$11*Scenarios!D$12*Scenarios!D$13*Scenarios!D$14*Scenarios!D$15*Scenarios!D$16,1)))))))),Inputs!$B$11*Inputs!$B$10/Scenarios!D$8*1000*Scenarios!D$9*IF(Inputs!$B$13="Clicks",1,IF(Inputs!$B$13="Captured responses",Scenarios!D$10,IF(Inputs!$B$13="CRM records",Scenarios!D$10*Scenarios!E$11,IF(Inputs!$B$13="Bookings",Scenarios!D$10*Scenarios!E$11*Scenarios!D$12,IF(Inputs!$B$13="Held meetings",Scenarios!D$10*Scenarios!E$11*Scenarios!D$12*Scenarios!D$13,IF(Inputs!$B$13="Qualified meetings",Scenarios!D$10*Scenarios!E$11*Scenarios!D$12*Scenarios!D$13*Scenarios!D$14,IF(Inputs!$B$13="Opportunities",Scenarios!D$10*Scenarios!E$11*Scenarios!D$12*Scenarios!D$13*Scenarios!D$14*Scenarios!D$15,IF(Inputs!$B$13="Customers",Scenarios!D$10*Scenarios!E$11*Scenarios!D$12*Scenarios!D$13*Scenarios!D$14*Scenarios!D$15*Scenarios!D$16,1)))))))))),IF(Inputs!$B$9="CPC",Inputs!$B$14*Inputs!$B$15/IF(Inputs!$B$13="Clicks",1,IF(Inputs!$B$13="Captured responses",Scenarios!D$10,IF(Inputs!$B$13="CRM records",Scenarios!D$10*Scenarios!E$11,IF(Inputs!$B$13="Bookings",Scenarios!D$10*Scenarios!E$11*Scenarios!D$12,IF(Inputs!$B$13="Held meetings",Scenarios!D$10*Scenarios!E$11*Scenarios!D$12*Scenarios!D$13,IF(Inputs!$B$13="Qualified meetings",Scenarios!D$10*Scenarios!E$11*Scenarios!D$12*Scenarios!D$13*Scenarios!D$14,IF(Inputs!$B$13="Opportunities",Scenarios!D$10*Scenarios!E$11*Scenarios!D$12*Scenarios!D$13*Scenarios!D$14*Scenarios!D$15,IF(Inputs!$B$13="Customers",Scenarios!D$10*Scenarios!E$11*Scenarios!D$12*Scenarios!D$13*Scenarios!D$14*Scenarios!D$15*Scenarios!D$16,1))))))))*Scenarios!D$7,Inputs!$B$14*Inputs!$B$15/IF(Inputs!$B$13="Clicks",1,IF(Inputs!$B$13="Captured responses",Scenarios!D$10,IF(Inputs!$B$13="CRM records",Scenarios!D$10*Scenarios!E$11,IF(Inputs!$B$13="Bookings",Scenarios!D$10*Scenarios!E$11*Scenarios!D$12,IF(Inputs!$B$13="Held meetings",Scenarios!D$10*Scenarios!E$11*Scenarios!D$12*Scenarios!D$13,IF(Inputs!$B$13="Qualified meetings",Scenarios!D$10*Scenarios!E$11*Scenarios!D$12*Scenarios!D$13*Scenarios!D$14,IF(Inputs!$B$13="Opportunities",Scenarios!D$10*Scenarios!E$11*Scenarios!D$12*Scenarios!D$13*Scenarios!D$14*Scenarios!D$15,IF(Inputs!$B$13="Customers",Scenarios!D$10*Scenarios!E$11*Scenarios!D$12*Scenarios!D$13*Scenarios!D$14*Scenarios!D$15*Scenarios!D$16,1))))))))/Scenarios!D$9*Scenarios!D$8/1000))),"Unknown")</x:f>
        <x:v>32000</x:v>
      </x:c>
      <x:c r="K25" s="2" t="n">
        <x:f>IF(AND(ISNUMBER(H25),ISNUMBER(I25),ISNUMBER(J25),OR(E25&lt;&gt;F25,G25&lt;&gt;F25)),MAX(ABS(H25-I25),ABS(J25-I25)),-1)</x:f>
        <x:v>-1</x:v>
      </x:c>
      <x:c r="L25" s="2"/>
    </x:row>
    <x:row r="26">
      <x:c r="A26" s="2"/>
      <x:c r="B26" s="2"/>
      <x:c r="C26" s="2"/>
      <x:c r="D26" s="2" t="str">
        <x:v>CRM record to booking</x:v>
      </x:c>
      <x:c r="E26" s="78" t="n">
        <x:f>Scenarios!C12</x:f>
        <x:v>0.25</x:v>
      </x:c>
      <x:c r="F26" s="78" t="n">
        <x:f>Scenarios!D12</x:f>
        <x:v>0.35</x:v>
      </x:c>
      <x:c r="G26" s="78" t="n">
        <x:f>Scenarios!E12</x:f>
        <x:v>0.45</x:v>
      </x:c>
      <x:c r="H26" s="73" t="n">
        <x:f>IFERROR(IF(OR(Inputs!$B$8="",Inputs!$B$9="",Inputs!$B$10="",Inputs!$B$13="",Inputs!$B$14="",Inputs!$B$15=""),"Unknown",IF(Inputs!$B$8="Budget to outcomes",IF(Inputs!$B$11="","Unknown",IF(Inputs!$B$9="CPC",Inputs!$B$11*Inputs!$B$10/Scenarios!D$7*IF(Inputs!$B$13="Clicks",1,IF(Inputs!$B$13="Captured responses",Scenarios!D$10,IF(Inputs!$B$13="CRM records",Scenarios!D$10*Scenarios!D$11,IF(Inputs!$B$13="Bookings",Scenarios!D$10*Scenarios!D$11*Scenarios!C$12,IF(Inputs!$B$13="Held meetings",Scenarios!D$10*Scenarios!D$11*Scenarios!C$12*Scenarios!D$13,IF(Inputs!$B$13="Qualified meetings",Scenarios!D$10*Scenarios!D$11*Scenarios!C$12*Scenarios!D$13*Scenarios!D$14,IF(Inputs!$B$13="Opportunities",Scenarios!D$10*Scenarios!D$11*Scenarios!C$12*Scenarios!D$13*Scenarios!D$14*Scenarios!D$15,IF(Inputs!$B$13="Customers",Scenarios!D$10*Scenarios!D$11*Scenarios!C$12*Scenarios!D$13*Scenarios!D$14*Scenarios!D$15*Scenarios!D$16,1)))))))),Inputs!$B$11*Inputs!$B$10/Scenarios!D$8*1000*Scenarios!D$9*IF(Inputs!$B$13="Clicks",1,IF(Inputs!$B$13="Captured responses",Scenarios!D$10,IF(Inputs!$B$13="CRM records",Scenarios!D$10*Scenarios!D$11,IF(Inputs!$B$13="Bookings",Scenarios!D$10*Scenarios!D$11*Scenarios!C$12,IF(Inputs!$B$13="Held meetings",Scenarios!D$10*Scenarios!D$11*Scenarios!C$12*Scenarios!D$13,IF(Inputs!$B$13="Qualified meetings",Scenarios!D$10*Scenarios!D$11*Scenarios!C$12*Scenarios!D$13*Scenarios!D$14,IF(Inputs!$B$13="Opportunities",Scenarios!D$10*Scenarios!D$11*Scenarios!C$12*Scenarios!D$13*Scenarios!D$14*Scenarios!D$15,IF(Inputs!$B$13="Customers",Scenarios!D$10*Scenarios!D$11*Scenarios!C$12*Scenarios!D$13*Scenarios!D$14*Scenarios!D$15*Scenarios!D$16,1)))))))))),IF(Inputs!$B$9="CPC",Inputs!$B$14*Inputs!$B$15/IF(Inputs!$B$13="Clicks",1,IF(Inputs!$B$13="Captured responses",Scenarios!D$10,IF(Inputs!$B$13="CRM records",Scenarios!D$10*Scenarios!D$11,IF(Inputs!$B$13="Bookings",Scenarios!D$10*Scenarios!D$11*Scenarios!C$12,IF(Inputs!$B$13="Held meetings",Scenarios!D$10*Scenarios!D$11*Scenarios!C$12*Scenarios!D$13,IF(Inputs!$B$13="Qualified meetings",Scenarios!D$10*Scenarios!D$11*Scenarios!C$12*Scenarios!D$13*Scenarios!D$14,IF(Inputs!$B$13="Opportunities",Scenarios!D$10*Scenarios!D$11*Scenarios!C$12*Scenarios!D$13*Scenarios!D$14*Scenarios!D$15,IF(Inputs!$B$13="Customers",Scenarios!D$10*Scenarios!D$11*Scenarios!C$12*Scenarios!D$13*Scenarios!D$14*Scenarios!D$15*Scenarios!D$16,1))))))))*Scenarios!D$7,Inputs!$B$14*Inputs!$B$15/IF(Inputs!$B$13="Clicks",1,IF(Inputs!$B$13="Captured responses",Scenarios!D$10,IF(Inputs!$B$13="CRM records",Scenarios!D$10*Scenarios!D$11,IF(Inputs!$B$13="Bookings",Scenarios!D$10*Scenarios!D$11*Scenarios!C$12,IF(Inputs!$B$13="Held meetings",Scenarios!D$10*Scenarios!D$11*Scenarios!C$12*Scenarios!D$13,IF(Inputs!$B$13="Qualified meetings",Scenarios!D$10*Scenarios!D$11*Scenarios!C$12*Scenarios!D$13*Scenarios!D$14,IF(Inputs!$B$13="Opportunities",Scenarios!D$10*Scenarios!D$11*Scenarios!C$12*Scenarios!D$13*Scenarios!D$14*Scenarios!D$15,IF(Inputs!$B$13="Customers",Scenarios!D$10*Scenarios!D$11*Scenarios!C$12*Scenarios!D$13*Scenarios!D$14*Scenarios!D$15*Scenarios!D$16,1))))))))/Scenarios!D$9*Scenarios!D$8/1000))),"Unknown")</x:f>
        <x:v>44800</x:v>
      </x:c>
      <x:c r="I26" s="73" t="n">
        <x:f>IFERROR(IF(OR(Inputs!$B$8="",Inputs!$B$9="",Inputs!$B$10="",Inputs!$B$13="",Inputs!$B$14="",Inputs!$B$15=""),"Unknown",IF(Inputs!$B$8="Budget to outcomes",IF(Inputs!$B$11="","Unknown",IF(Inputs!$B$9="CPC",Inputs!$B$11*Inputs!$B$10/Scenarios!D$7*IF(Inputs!$B$13="Clicks",1,IF(Inputs!$B$13="Captured responses",Scenarios!D$10,IF(Inputs!$B$13="CRM records",Scenarios!D$10*Scenarios!D$11,IF(Inputs!$B$13="Bookings",Scenarios!D$10*Scenarios!D$11*Scenarios!D$12,IF(Inputs!$B$13="Held meetings",Scenarios!D$10*Scenarios!D$11*Scenarios!D$12*Scenarios!D$13,IF(Inputs!$B$13="Qualified meetings",Scenarios!D$10*Scenarios!D$11*Scenarios!D$12*Scenarios!D$13*Scenarios!D$14,IF(Inputs!$B$13="Opportunities",Scenarios!D$10*Scenarios!D$11*Scenarios!D$12*Scenarios!D$13*Scenarios!D$14*Scenarios!D$15,IF(Inputs!$B$13="Customers",Scenarios!D$10*Scenarios!D$11*Scenarios!D$12*Scenarios!D$13*Scenarios!D$14*Scenarios!D$15*Scenarios!D$16,1)))))))),Inputs!$B$11*Inputs!$B$10/Scenarios!D$8*1000*Scenarios!D$9*IF(Inputs!$B$13="Clicks",1,IF(Inputs!$B$13="Captured responses",Scenarios!D$10,IF(Inputs!$B$13="CRM records",Scenarios!D$10*Scenarios!D$11,IF(Inputs!$B$13="Bookings",Scenarios!D$10*Scenarios!D$11*Scenarios!D$12,IF(Inputs!$B$13="Held meetings",Scenarios!D$10*Scenarios!D$11*Scenarios!D$12*Scenarios!D$13,IF(Inputs!$B$13="Qualified meetings",Scenarios!D$10*Scenarios!D$11*Scenarios!D$12*Scenarios!D$13*Scenarios!D$14,IF(Inputs!$B$13="Opportunities",Scenarios!D$10*Scenarios!D$11*Scenarios!D$12*Scenarios!D$13*Scenarios!D$14*Scenarios!D$15,IF(Inputs!$B$13="Customers",Scenarios!D$10*Scenarios!D$11*Scenarios!D$12*Scenarios!D$13*Scenarios!D$14*Scenarios!D$15*Scenarios!D$16,1)))))))))),IF(Inputs!$B$9="CPC",Inputs!$B$14*Inputs!$B$15/IF(Inputs!$B$13="Clicks",1,IF(Inputs!$B$13="Captured responses",Scenarios!D$10,IF(Inputs!$B$13="CRM records",Scenarios!D$10*Scenarios!D$11,IF(Inputs!$B$13="Bookings",Scenarios!D$10*Scenarios!D$11*Scenarios!D$12,IF(Inputs!$B$13="Held meetings",Scenarios!D$10*Scenarios!D$11*Scenarios!D$12*Scenarios!D$13,IF(Inputs!$B$13="Qualified meetings",Scenarios!D$10*Scenarios!D$11*Scenarios!D$12*Scenarios!D$13*Scenarios!D$14,IF(Inputs!$B$13="Opportunities",Scenarios!D$10*Scenarios!D$11*Scenarios!D$12*Scenarios!D$13*Scenarios!D$14*Scenarios!D$15,IF(Inputs!$B$13="Customers",Scenarios!D$10*Scenarios!D$11*Scenarios!D$12*Scenarios!D$13*Scenarios!D$14*Scenarios!D$15*Scenarios!D$16,1))))))))*Scenarios!D$7,Inputs!$B$14*Inputs!$B$15/IF(Inputs!$B$13="Clicks",1,IF(Inputs!$B$13="Captured responses",Scenarios!D$10,IF(Inputs!$B$13="CRM records",Scenarios!D$10*Scenarios!D$11,IF(Inputs!$B$13="Bookings",Scenarios!D$10*Scenarios!D$11*Scenarios!D$12,IF(Inputs!$B$13="Held meetings",Scenarios!D$10*Scenarios!D$11*Scenarios!D$12*Scenarios!D$13,IF(Inputs!$B$13="Qualified meetings",Scenarios!D$10*Scenarios!D$11*Scenarios!D$12*Scenarios!D$13*Scenarios!D$14,IF(Inputs!$B$13="Opportunities",Scenarios!D$10*Scenarios!D$11*Scenarios!D$12*Scenarios!D$13*Scenarios!D$14*Scenarios!D$15,IF(Inputs!$B$13="Customers",Scenarios!D$10*Scenarios!D$11*Scenarios!D$12*Scenarios!D$13*Scenarios!D$14*Scenarios!D$15*Scenarios!D$16,1))))))))/Scenarios!D$9*Scenarios!D$8/1000))),"Unknown")</x:f>
        <x:v>32000</x:v>
      </x:c>
      <x:c r="J26" s="73" t="n">
        <x:f>IFERROR(IF(OR(Inputs!$B$8="",Inputs!$B$9="",Inputs!$B$10="",Inputs!$B$13="",Inputs!$B$14="",Inputs!$B$15=""),"Unknown",IF(Inputs!$B$8="Budget to outcomes",IF(Inputs!$B$11="","Unknown",IF(Inputs!$B$9="CPC",Inputs!$B$11*Inputs!$B$10/Scenarios!D$7*IF(Inputs!$B$13="Clicks",1,IF(Inputs!$B$13="Captured responses",Scenarios!D$10,IF(Inputs!$B$13="CRM records",Scenarios!D$10*Scenarios!D$11,IF(Inputs!$B$13="Bookings",Scenarios!D$10*Scenarios!D$11*Scenarios!E$12,IF(Inputs!$B$13="Held meetings",Scenarios!D$10*Scenarios!D$11*Scenarios!E$12*Scenarios!D$13,IF(Inputs!$B$13="Qualified meetings",Scenarios!D$10*Scenarios!D$11*Scenarios!E$12*Scenarios!D$13*Scenarios!D$14,IF(Inputs!$B$13="Opportunities",Scenarios!D$10*Scenarios!D$11*Scenarios!E$12*Scenarios!D$13*Scenarios!D$14*Scenarios!D$15,IF(Inputs!$B$13="Customers",Scenarios!D$10*Scenarios!D$11*Scenarios!E$12*Scenarios!D$13*Scenarios!D$14*Scenarios!D$15*Scenarios!D$16,1)))))))),Inputs!$B$11*Inputs!$B$10/Scenarios!D$8*1000*Scenarios!D$9*IF(Inputs!$B$13="Clicks",1,IF(Inputs!$B$13="Captured responses",Scenarios!D$10,IF(Inputs!$B$13="CRM records",Scenarios!D$10*Scenarios!D$11,IF(Inputs!$B$13="Bookings",Scenarios!D$10*Scenarios!D$11*Scenarios!E$12,IF(Inputs!$B$13="Held meetings",Scenarios!D$10*Scenarios!D$11*Scenarios!E$12*Scenarios!D$13,IF(Inputs!$B$13="Qualified meetings",Scenarios!D$10*Scenarios!D$11*Scenarios!E$12*Scenarios!D$13*Scenarios!D$14,IF(Inputs!$B$13="Opportunities",Scenarios!D$10*Scenarios!D$11*Scenarios!E$12*Scenarios!D$13*Scenarios!D$14*Scenarios!D$15,IF(Inputs!$B$13="Customers",Scenarios!D$10*Scenarios!D$11*Scenarios!E$12*Scenarios!D$13*Scenarios!D$14*Scenarios!D$15*Scenarios!D$16,1)))))))))),IF(Inputs!$B$9="CPC",Inputs!$B$14*Inputs!$B$15/IF(Inputs!$B$13="Clicks",1,IF(Inputs!$B$13="Captured responses",Scenarios!D$10,IF(Inputs!$B$13="CRM records",Scenarios!D$10*Scenarios!D$11,IF(Inputs!$B$13="Bookings",Scenarios!D$10*Scenarios!D$11*Scenarios!E$12,IF(Inputs!$B$13="Held meetings",Scenarios!D$10*Scenarios!D$11*Scenarios!E$12*Scenarios!D$13,IF(Inputs!$B$13="Qualified meetings",Scenarios!D$10*Scenarios!D$11*Scenarios!E$12*Scenarios!D$13*Scenarios!D$14,IF(Inputs!$B$13="Opportunities",Scenarios!D$10*Scenarios!D$11*Scenarios!E$12*Scenarios!D$13*Scenarios!D$14*Scenarios!D$15,IF(Inputs!$B$13="Customers",Scenarios!D$10*Scenarios!D$11*Scenarios!E$12*Scenarios!D$13*Scenarios!D$14*Scenarios!D$15*Scenarios!D$16,1))))))))*Scenarios!D$7,Inputs!$B$14*Inputs!$B$15/IF(Inputs!$B$13="Clicks",1,IF(Inputs!$B$13="Captured responses",Scenarios!D$10,IF(Inputs!$B$13="CRM records",Scenarios!D$10*Scenarios!D$11,IF(Inputs!$B$13="Bookings",Scenarios!D$10*Scenarios!D$11*Scenarios!E$12,IF(Inputs!$B$13="Held meetings",Scenarios!D$10*Scenarios!D$11*Scenarios!E$12*Scenarios!D$13,IF(Inputs!$B$13="Qualified meetings",Scenarios!D$10*Scenarios!D$11*Scenarios!E$12*Scenarios!D$13*Scenarios!D$14,IF(Inputs!$B$13="Opportunities",Scenarios!D$10*Scenarios!D$11*Scenarios!E$12*Scenarios!D$13*Scenarios!D$14*Scenarios!D$15,IF(Inputs!$B$13="Customers",Scenarios!D$10*Scenarios!D$11*Scenarios!E$12*Scenarios!D$13*Scenarios!D$14*Scenarios!D$15*Scenarios!D$16,1))))))))/Scenarios!D$9*Scenarios!D$8/1000))),"Unknown")</x:f>
        <x:v>24888.888888888887</x:v>
      </x:c>
      <x:c r="K26" s="2" t="n">
        <x:f>IF(AND(ISNUMBER(H26),ISNUMBER(I26),ISNUMBER(J26),OR(E26&lt;&gt;F26,G26&lt;&gt;F26)),MAX(ABS(H26-I26),ABS(J26-I26)),-1)</x:f>
        <x:v>12800</x:v>
      </x:c>
      <x:c r="L26" s="2"/>
    </x:row>
    <x:row r="27">
      <x:c r="A27" s="2"/>
      <x:c r="B27" s="2"/>
      <x:c r="C27" s="2"/>
      <x:c r="D27" s="2" t="str">
        <x:v>Booking to held meeting</x:v>
      </x:c>
      <x:c r="E27" s="78" t="n">
        <x:f>Scenarios!C13</x:f>
        <x:v>0.7</x:v>
      </x:c>
      <x:c r="F27" s="78" t="n">
        <x:f>Scenarios!D13</x:f>
        <x:v>0.75</x:v>
      </x:c>
      <x:c r="G27" s="78" t="n">
        <x:f>Scenarios!E13</x:f>
        <x:v>0.8</x:v>
      </x:c>
      <x:c r="H27" s="73" t="n">
        <x:f>IFERROR(IF(OR(Inputs!$B$8="",Inputs!$B$9="",Inputs!$B$10="",Inputs!$B$13="",Inputs!$B$14="",Inputs!$B$15=""),"Unknown",IF(Inputs!$B$8="Budget to outcomes",IF(Inputs!$B$11="","Unknown",IF(Inputs!$B$9="CPC",Inputs!$B$11*Inputs!$B$10/Scenarios!D$7*IF(Inputs!$B$13="Clicks",1,IF(Inputs!$B$13="Captured responses",Scenarios!D$10,IF(Inputs!$B$13="CRM records",Scenarios!D$10*Scenarios!D$11,IF(Inputs!$B$13="Bookings",Scenarios!D$10*Scenarios!D$11*Scenarios!D$12,IF(Inputs!$B$13="Held meetings",Scenarios!D$10*Scenarios!D$11*Scenarios!D$12*Scenarios!C$13,IF(Inputs!$B$13="Qualified meetings",Scenarios!D$10*Scenarios!D$11*Scenarios!D$12*Scenarios!C$13*Scenarios!D$14,IF(Inputs!$B$13="Opportunities",Scenarios!D$10*Scenarios!D$11*Scenarios!D$12*Scenarios!C$13*Scenarios!D$14*Scenarios!D$15,IF(Inputs!$B$13="Customers",Scenarios!D$10*Scenarios!D$11*Scenarios!D$12*Scenarios!C$13*Scenarios!D$14*Scenarios!D$15*Scenarios!D$16,1)))))))),Inputs!$B$11*Inputs!$B$10/Scenarios!D$8*1000*Scenarios!D$9*IF(Inputs!$B$13="Clicks",1,IF(Inputs!$B$13="Captured responses",Scenarios!D$10,IF(Inputs!$B$13="CRM records",Scenarios!D$10*Scenarios!D$11,IF(Inputs!$B$13="Bookings",Scenarios!D$10*Scenarios!D$11*Scenarios!D$12,IF(Inputs!$B$13="Held meetings",Scenarios!D$10*Scenarios!D$11*Scenarios!D$12*Scenarios!C$13,IF(Inputs!$B$13="Qualified meetings",Scenarios!D$10*Scenarios!D$11*Scenarios!D$12*Scenarios!C$13*Scenarios!D$14,IF(Inputs!$B$13="Opportunities",Scenarios!D$10*Scenarios!D$11*Scenarios!D$12*Scenarios!C$13*Scenarios!D$14*Scenarios!D$15,IF(Inputs!$B$13="Customers",Scenarios!D$10*Scenarios!D$11*Scenarios!D$12*Scenarios!C$13*Scenarios!D$14*Scenarios!D$15*Scenarios!D$16,1)))))))))),IF(Inputs!$B$9="CPC",Inputs!$B$14*Inputs!$B$15/IF(Inputs!$B$13="Clicks",1,IF(Inputs!$B$13="Captured responses",Scenarios!D$10,IF(Inputs!$B$13="CRM records",Scenarios!D$10*Scenarios!D$11,IF(Inputs!$B$13="Bookings",Scenarios!D$10*Scenarios!D$11*Scenarios!D$12,IF(Inputs!$B$13="Held meetings",Scenarios!D$10*Scenarios!D$11*Scenarios!D$12*Scenarios!C$13,IF(Inputs!$B$13="Qualified meetings",Scenarios!D$10*Scenarios!D$11*Scenarios!D$12*Scenarios!C$13*Scenarios!D$14,IF(Inputs!$B$13="Opportunities",Scenarios!D$10*Scenarios!D$11*Scenarios!D$12*Scenarios!C$13*Scenarios!D$14*Scenarios!D$15,IF(Inputs!$B$13="Customers",Scenarios!D$10*Scenarios!D$11*Scenarios!D$12*Scenarios!C$13*Scenarios!D$14*Scenarios!D$15*Scenarios!D$16,1))))))))*Scenarios!D$7,Inputs!$B$14*Inputs!$B$15/IF(Inputs!$B$13="Clicks",1,IF(Inputs!$B$13="Captured responses",Scenarios!D$10,IF(Inputs!$B$13="CRM records",Scenarios!D$10*Scenarios!D$11,IF(Inputs!$B$13="Bookings",Scenarios!D$10*Scenarios!D$11*Scenarios!D$12,IF(Inputs!$B$13="Held meetings",Scenarios!D$10*Scenarios!D$11*Scenarios!D$12*Scenarios!C$13,IF(Inputs!$B$13="Qualified meetings",Scenarios!D$10*Scenarios!D$11*Scenarios!D$12*Scenarios!C$13*Scenarios!D$14,IF(Inputs!$B$13="Opportunities",Scenarios!D$10*Scenarios!D$11*Scenarios!D$12*Scenarios!C$13*Scenarios!D$14*Scenarios!D$15,IF(Inputs!$B$13="Customers",Scenarios!D$10*Scenarios!D$11*Scenarios!D$12*Scenarios!C$13*Scenarios!D$14*Scenarios!D$15*Scenarios!D$16,1))))))))/Scenarios!D$9*Scenarios!D$8/1000))),"Unknown")</x:f>
        <x:v>34285.7142857143</x:v>
      </x:c>
      <x:c r="I27" s="73" t="n">
        <x:f>IFERROR(IF(OR(Inputs!$B$8="",Inputs!$B$9="",Inputs!$B$10="",Inputs!$B$13="",Inputs!$B$14="",Inputs!$B$15=""),"Unknown",IF(Inputs!$B$8="Budget to outcomes",IF(Inputs!$B$11="","Unknown",IF(Inputs!$B$9="CPC",Inputs!$B$11*Inputs!$B$10/Scenarios!D$7*IF(Inputs!$B$13="Clicks",1,IF(Inputs!$B$13="Captured responses",Scenarios!D$10,IF(Inputs!$B$13="CRM records",Scenarios!D$10*Scenarios!D$11,IF(Inputs!$B$13="Bookings",Scenarios!D$10*Scenarios!D$11*Scenarios!D$12,IF(Inputs!$B$13="Held meetings",Scenarios!D$10*Scenarios!D$11*Scenarios!D$12*Scenarios!D$13,IF(Inputs!$B$13="Qualified meetings",Scenarios!D$10*Scenarios!D$11*Scenarios!D$12*Scenarios!D$13*Scenarios!D$14,IF(Inputs!$B$13="Opportunities",Scenarios!D$10*Scenarios!D$11*Scenarios!D$12*Scenarios!D$13*Scenarios!D$14*Scenarios!D$15,IF(Inputs!$B$13="Customers",Scenarios!D$10*Scenarios!D$11*Scenarios!D$12*Scenarios!D$13*Scenarios!D$14*Scenarios!D$15*Scenarios!D$16,1)))))))),Inputs!$B$11*Inputs!$B$10/Scenarios!D$8*1000*Scenarios!D$9*IF(Inputs!$B$13="Clicks",1,IF(Inputs!$B$13="Captured responses",Scenarios!D$10,IF(Inputs!$B$13="CRM records",Scenarios!D$10*Scenarios!D$11,IF(Inputs!$B$13="Bookings",Scenarios!D$10*Scenarios!D$11*Scenarios!D$12,IF(Inputs!$B$13="Held meetings",Scenarios!D$10*Scenarios!D$11*Scenarios!D$12*Scenarios!D$13,IF(Inputs!$B$13="Qualified meetings",Scenarios!D$10*Scenarios!D$11*Scenarios!D$12*Scenarios!D$13*Scenarios!D$14,IF(Inputs!$B$13="Opportunities",Scenarios!D$10*Scenarios!D$11*Scenarios!D$12*Scenarios!D$13*Scenarios!D$14*Scenarios!D$15,IF(Inputs!$B$13="Customers",Scenarios!D$10*Scenarios!D$11*Scenarios!D$12*Scenarios!D$13*Scenarios!D$14*Scenarios!D$15*Scenarios!D$16,1)))))))))),IF(Inputs!$B$9="CPC",Inputs!$B$14*Inputs!$B$15/IF(Inputs!$B$13="Clicks",1,IF(Inputs!$B$13="Captured responses",Scenarios!D$10,IF(Inputs!$B$13="CRM records",Scenarios!D$10*Scenarios!D$11,IF(Inputs!$B$13="Bookings",Scenarios!D$10*Scenarios!D$11*Scenarios!D$12,IF(Inputs!$B$13="Held meetings",Scenarios!D$10*Scenarios!D$11*Scenarios!D$12*Scenarios!D$13,IF(Inputs!$B$13="Qualified meetings",Scenarios!D$10*Scenarios!D$11*Scenarios!D$12*Scenarios!D$13*Scenarios!D$14,IF(Inputs!$B$13="Opportunities",Scenarios!D$10*Scenarios!D$11*Scenarios!D$12*Scenarios!D$13*Scenarios!D$14*Scenarios!D$15,IF(Inputs!$B$13="Customers",Scenarios!D$10*Scenarios!D$11*Scenarios!D$12*Scenarios!D$13*Scenarios!D$14*Scenarios!D$15*Scenarios!D$16,1))))))))*Scenarios!D$7,Inputs!$B$14*Inputs!$B$15/IF(Inputs!$B$13="Clicks",1,IF(Inputs!$B$13="Captured responses",Scenarios!D$10,IF(Inputs!$B$13="CRM records",Scenarios!D$10*Scenarios!D$11,IF(Inputs!$B$13="Bookings",Scenarios!D$10*Scenarios!D$11*Scenarios!D$12,IF(Inputs!$B$13="Held meetings",Scenarios!D$10*Scenarios!D$11*Scenarios!D$12*Scenarios!D$13,IF(Inputs!$B$13="Qualified meetings",Scenarios!D$10*Scenarios!D$11*Scenarios!D$12*Scenarios!D$13*Scenarios!D$14,IF(Inputs!$B$13="Opportunities",Scenarios!D$10*Scenarios!D$11*Scenarios!D$12*Scenarios!D$13*Scenarios!D$14*Scenarios!D$15,IF(Inputs!$B$13="Customers",Scenarios!D$10*Scenarios!D$11*Scenarios!D$12*Scenarios!D$13*Scenarios!D$14*Scenarios!D$15*Scenarios!D$16,1))))))))/Scenarios!D$9*Scenarios!D$8/1000))),"Unknown")</x:f>
        <x:v>32000</x:v>
      </x:c>
      <x:c r="J27" s="73" t="n">
        <x:f>IFERROR(IF(OR(Inputs!$B$8="",Inputs!$B$9="",Inputs!$B$10="",Inputs!$B$13="",Inputs!$B$14="",Inputs!$B$15=""),"Unknown",IF(Inputs!$B$8="Budget to outcomes",IF(Inputs!$B$11="","Unknown",IF(Inputs!$B$9="CPC",Inputs!$B$11*Inputs!$B$10/Scenarios!D$7*IF(Inputs!$B$13="Clicks",1,IF(Inputs!$B$13="Captured responses",Scenarios!D$10,IF(Inputs!$B$13="CRM records",Scenarios!D$10*Scenarios!D$11,IF(Inputs!$B$13="Bookings",Scenarios!D$10*Scenarios!D$11*Scenarios!D$12,IF(Inputs!$B$13="Held meetings",Scenarios!D$10*Scenarios!D$11*Scenarios!D$12*Scenarios!E$13,IF(Inputs!$B$13="Qualified meetings",Scenarios!D$10*Scenarios!D$11*Scenarios!D$12*Scenarios!E$13*Scenarios!D$14,IF(Inputs!$B$13="Opportunities",Scenarios!D$10*Scenarios!D$11*Scenarios!D$12*Scenarios!E$13*Scenarios!D$14*Scenarios!D$15,IF(Inputs!$B$13="Customers",Scenarios!D$10*Scenarios!D$11*Scenarios!D$12*Scenarios!E$13*Scenarios!D$14*Scenarios!D$15*Scenarios!D$16,1)))))))),Inputs!$B$11*Inputs!$B$10/Scenarios!D$8*1000*Scenarios!D$9*IF(Inputs!$B$13="Clicks",1,IF(Inputs!$B$13="Captured responses",Scenarios!D$10,IF(Inputs!$B$13="CRM records",Scenarios!D$10*Scenarios!D$11,IF(Inputs!$B$13="Bookings",Scenarios!D$10*Scenarios!D$11*Scenarios!D$12,IF(Inputs!$B$13="Held meetings",Scenarios!D$10*Scenarios!D$11*Scenarios!D$12*Scenarios!E$13,IF(Inputs!$B$13="Qualified meetings",Scenarios!D$10*Scenarios!D$11*Scenarios!D$12*Scenarios!E$13*Scenarios!D$14,IF(Inputs!$B$13="Opportunities",Scenarios!D$10*Scenarios!D$11*Scenarios!D$12*Scenarios!E$13*Scenarios!D$14*Scenarios!D$15,IF(Inputs!$B$13="Customers",Scenarios!D$10*Scenarios!D$11*Scenarios!D$12*Scenarios!E$13*Scenarios!D$14*Scenarios!D$15*Scenarios!D$16,1)))))))))),IF(Inputs!$B$9="CPC",Inputs!$B$14*Inputs!$B$15/IF(Inputs!$B$13="Clicks",1,IF(Inputs!$B$13="Captured responses",Scenarios!D$10,IF(Inputs!$B$13="CRM records",Scenarios!D$10*Scenarios!D$11,IF(Inputs!$B$13="Bookings",Scenarios!D$10*Scenarios!D$11*Scenarios!D$12,IF(Inputs!$B$13="Held meetings",Scenarios!D$10*Scenarios!D$11*Scenarios!D$12*Scenarios!E$13,IF(Inputs!$B$13="Qualified meetings",Scenarios!D$10*Scenarios!D$11*Scenarios!D$12*Scenarios!E$13*Scenarios!D$14,IF(Inputs!$B$13="Opportunities",Scenarios!D$10*Scenarios!D$11*Scenarios!D$12*Scenarios!E$13*Scenarios!D$14*Scenarios!D$15,IF(Inputs!$B$13="Customers",Scenarios!D$10*Scenarios!D$11*Scenarios!D$12*Scenarios!E$13*Scenarios!D$14*Scenarios!D$15*Scenarios!D$16,1))))))))*Scenarios!D$7,Inputs!$B$14*Inputs!$B$15/IF(Inputs!$B$13="Clicks",1,IF(Inputs!$B$13="Captured responses",Scenarios!D$10,IF(Inputs!$B$13="CRM records",Scenarios!D$10*Scenarios!D$11,IF(Inputs!$B$13="Bookings",Scenarios!D$10*Scenarios!D$11*Scenarios!D$12,IF(Inputs!$B$13="Held meetings",Scenarios!D$10*Scenarios!D$11*Scenarios!D$12*Scenarios!E$13,IF(Inputs!$B$13="Qualified meetings",Scenarios!D$10*Scenarios!D$11*Scenarios!D$12*Scenarios!E$13*Scenarios!D$14,IF(Inputs!$B$13="Opportunities",Scenarios!D$10*Scenarios!D$11*Scenarios!D$12*Scenarios!E$13*Scenarios!D$14*Scenarios!D$15,IF(Inputs!$B$13="Customers",Scenarios!D$10*Scenarios!D$11*Scenarios!D$12*Scenarios!E$13*Scenarios!D$14*Scenarios!D$15*Scenarios!D$16,1))))))))/Scenarios!D$9*Scenarios!D$8/1000))),"Unknown")</x:f>
        <x:v>29999.999999999996</x:v>
      </x:c>
      <x:c r="K27" s="2" t="n">
        <x:f>IF(AND(ISNUMBER(H27),ISNUMBER(I27),ISNUMBER(J27),OR(E27&lt;&gt;F27,G27&lt;&gt;F27)),MAX(ABS(H27-I27),ABS(J27-I27)),-1)</x:f>
        <x:v>2285.714285714297</x:v>
      </x:c>
      <x:c r="L27" s="2"/>
    </x:row>
    <x:row r="28">
      <x:c r="A28" s="2"/>
      <x:c r="B28" s="2"/>
      <x:c r="C28" s="2"/>
      <x:c r="D28" s="2" t="str">
        <x:v>Held to qualified meeting</x:v>
      </x:c>
      <x:c r="E28" s="78" t="n">
        <x:f>Scenarios!C14</x:f>
        <x:v>0.4</x:v>
      </x:c>
      <x:c r="F28" s="78" t="n">
        <x:f>Scenarios!D14</x:f>
        <x:v>0.5</x:v>
      </x:c>
      <x:c r="G28" s="78" t="n">
        <x:f>Scenarios!E14</x:f>
        <x:v>0.6</x:v>
      </x:c>
      <x:c r="H28" s="73" t="n">
        <x:f>IFERROR(IF(OR(Inputs!$B$8="",Inputs!$B$9="",Inputs!$B$10="",Inputs!$B$13="",Inputs!$B$14="",Inputs!$B$15=""),"Unknown",IF(Inputs!$B$8="Budget to outcomes",IF(Inputs!$B$11="","Unknown",IF(Inputs!$B$9="CPC",Inputs!$B$11*Inputs!$B$10/Scenarios!D$7*IF(Inputs!$B$13="Clicks",1,IF(Inputs!$B$13="Captured responses",Scenarios!D$10,IF(Inputs!$B$13="CRM records",Scenarios!D$10*Scenarios!D$11,IF(Inputs!$B$13="Bookings",Scenarios!D$10*Scenarios!D$11*Scenarios!D$12,IF(Inputs!$B$13="Held meetings",Scenarios!D$10*Scenarios!D$11*Scenarios!D$12*Scenarios!D$13,IF(Inputs!$B$13="Qualified meetings",Scenarios!D$10*Scenarios!D$11*Scenarios!D$12*Scenarios!D$13*Scenarios!C$14,IF(Inputs!$B$13="Opportunities",Scenarios!D$10*Scenarios!D$11*Scenarios!D$12*Scenarios!D$13*Scenarios!C$14*Scenarios!D$15,IF(Inputs!$B$13="Customers",Scenarios!D$10*Scenarios!D$11*Scenarios!D$12*Scenarios!D$13*Scenarios!C$14*Scenarios!D$15*Scenarios!D$16,1)))))))),Inputs!$B$11*Inputs!$B$10/Scenarios!D$8*1000*Scenarios!D$9*IF(Inputs!$B$13="Clicks",1,IF(Inputs!$B$13="Captured responses",Scenarios!D$10,IF(Inputs!$B$13="CRM records",Scenarios!D$10*Scenarios!D$11,IF(Inputs!$B$13="Bookings",Scenarios!D$10*Scenarios!D$11*Scenarios!D$12,IF(Inputs!$B$13="Held meetings",Scenarios!D$10*Scenarios!D$11*Scenarios!D$12*Scenarios!D$13,IF(Inputs!$B$13="Qualified meetings",Scenarios!D$10*Scenarios!D$11*Scenarios!D$12*Scenarios!D$13*Scenarios!C$14,IF(Inputs!$B$13="Opportunities",Scenarios!D$10*Scenarios!D$11*Scenarios!D$12*Scenarios!D$13*Scenarios!C$14*Scenarios!D$15,IF(Inputs!$B$13="Customers",Scenarios!D$10*Scenarios!D$11*Scenarios!D$12*Scenarios!D$13*Scenarios!C$14*Scenarios!D$15*Scenarios!D$16,1)))))))))),IF(Inputs!$B$9="CPC",Inputs!$B$14*Inputs!$B$15/IF(Inputs!$B$13="Clicks",1,IF(Inputs!$B$13="Captured responses",Scenarios!D$10,IF(Inputs!$B$13="CRM records",Scenarios!D$10*Scenarios!D$11,IF(Inputs!$B$13="Bookings",Scenarios!D$10*Scenarios!D$11*Scenarios!D$12,IF(Inputs!$B$13="Held meetings",Scenarios!D$10*Scenarios!D$11*Scenarios!D$12*Scenarios!D$13,IF(Inputs!$B$13="Qualified meetings",Scenarios!D$10*Scenarios!D$11*Scenarios!D$12*Scenarios!D$13*Scenarios!C$14,IF(Inputs!$B$13="Opportunities",Scenarios!D$10*Scenarios!D$11*Scenarios!D$12*Scenarios!D$13*Scenarios!C$14*Scenarios!D$15,IF(Inputs!$B$13="Customers",Scenarios!D$10*Scenarios!D$11*Scenarios!D$12*Scenarios!D$13*Scenarios!C$14*Scenarios!D$15*Scenarios!D$16,1))))))))*Scenarios!D$7,Inputs!$B$14*Inputs!$B$15/IF(Inputs!$B$13="Clicks",1,IF(Inputs!$B$13="Captured responses",Scenarios!D$10,IF(Inputs!$B$13="CRM records",Scenarios!D$10*Scenarios!D$11,IF(Inputs!$B$13="Bookings",Scenarios!D$10*Scenarios!D$11*Scenarios!D$12,IF(Inputs!$B$13="Held meetings",Scenarios!D$10*Scenarios!D$11*Scenarios!D$12*Scenarios!D$13,IF(Inputs!$B$13="Qualified meetings",Scenarios!D$10*Scenarios!D$11*Scenarios!D$12*Scenarios!D$13*Scenarios!C$14,IF(Inputs!$B$13="Opportunities",Scenarios!D$10*Scenarios!D$11*Scenarios!D$12*Scenarios!D$13*Scenarios!C$14*Scenarios!D$15,IF(Inputs!$B$13="Customers",Scenarios!D$10*Scenarios!D$11*Scenarios!D$12*Scenarios!D$13*Scenarios!C$14*Scenarios!D$15*Scenarios!D$16,1))))))))/Scenarios!D$9*Scenarios!D$8/1000))),"Unknown")</x:f>
        <x:v>40000</x:v>
      </x:c>
      <x:c r="I28" s="73" t="n">
        <x:f>IFERROR(IF(OR(Inputs!$B$8="",Inputs!$B$9="",Inputs!$B$10="",Inputs!$B$13="",Inputs!$B$14="",Inputs!$B$15=""),"Unknown",IF(Inputs!$B$8="Budget to outcomes",IF(Inputs!$B$11="","Unknown",IF(Inputs!$B$9="CPC",Inputs!$B$11*Inputs!$B$10/Scenarios!D$7*IF(Inputs!$B$13="Clicks",1,IF(Inputs!$B$13="Captured responses",Scenarios!D$10,IF(Inputs!$B$13="CRM records",Scenarios!D$10*Scenarios!D$11,IF(Inputs!$B$13="Bookings",Scenarios!D$10*Scenarios!D$11*Scenarios!D$12,IF(Inputs!$B$13="Held meetings",Scenarios!D$10*Scenarios!D$11*Scenarios!D$12*Scenarios!D$13,IF(Inputs!$B$13="Qualified meetings",Scenarios!D$10*Scenarios!D$11*Scenarios!D$12*Scenarios!D$13*Scenarios!D$14,IF(Inputs!$B$13="Opportunities",Scenarios!D$10*Scenarios!D$11*Scenarios!D$12*Scenarios!D$13*Scenarios!D$14*Scenarios!D$15,IF(Inputs!$B$13="Customers",Scenarios!D$10*Scenarios!D$11*Scenarios!D$12*Scenarios!D$13*Scenarios!D$14*Scenarios!D$15*Scenarios!D$16,1)))))))),Inputs!$B$11*Inputs!$B$10/Scenarios!D$8*1000*Scenarios!D$9*IF(Inputs!$B$13="Clicks",1,IF(Inputs!$B$13="Captured responses",Scenarios!D$10,IF(Inputs!$B$13="CRM records",Scenarios!D$10*Scenarios!D$11,IF(Inputs!$B$13="Bookings",Scenarios!D$10*Scenarios!D$11*Scenarios!D$12,IF(Inputs!$B$13="Held meetings",Scenarios!D$10*Scenarios!D$11*Scenarios!D$12*Scenarios!D$13,IF(Inputs!$B$13="Qualified meetings",Scenarios!D$10*Scenarios!D$11*Scenarios!D$12*Scenarios!D$13*Scenarios!D$14,IF(Inputs!$B$13="Opportunities",Scenarios!D$10*Scenarios!D$11*Scenarios!D$12*Scenarios!D$13*Scenarios!D$14*Scenarios!D$15,IF(Inputs!$B$13="Customers",Scenarios!D$10*Scenarios!D$11*Scenarios!D$12*Scenarios!D$13*Scenarios!D$14*Scenarios!D$15*Scenarios!D$16,1)))))))))),IF(Inputs!$B$9="CPC",Inputs!$B$14*Inputs!$B$15/IF(Inputs!$B$13="Clicks",1,IF(Inputs!$B$13="Captured responses",Scenarios!D$10,IF(Inputs!$B$13="CRM records",Scenarios!D$10*Scenarios!D$11,IF(Inputs!$B$13="Bookings",Scenarios!D$10*Scenarios!D$11*Scenarios!D$12,IF(Inputs!$B$13="Held meetings",Scenarios!D$10*Scenarios!D$11*Scenarios!D$12*Scenarios!D$13,IF(Inputs!$B$13="Qualified meetings",Scenarios!D$10*Scenarios!D$11*Scenarios!D$12*Scenarios!D$13*Scenarios!D$14,IF(Inputs!$B$13="Opportunities",Scenarios!D$10*Scenarios!D$11*Scenarios!D$12*Scenarios!D$13*Scenarios!D$14*Scenarios!D$15,IF(Inputs!$B$13="Customers",Scenarios!D$10*Scenarios!D$11*Scenarios!D$12*Scenarios!D$13*Scenarios!D$14*Scenarios!D$15*Scenarios!D$16,1))))))))*Scenarios!D$7,Inputs!$B$14*Inputs!$B$15/IF(Inputs!$B$13="Clicks",1,IF(Inputs!$B$13="Captured responses",Scenarios!D$10,IF(Inputs!$B$13="CRM records",Scenarios!D$10*Scenarios!D$11,IF(Inputs!$B$13="Bookings",Scenarios!D$10*Scenarios!D$11*Scenarios!D$12,IF(Inputs!$B$13="Held meetings",Scenarios!D$10*Scenarios!D$11*Scenarios!D$12*Scenarios!D$13,IF(Inputs!$B$13="Qualified meetings",Scenarios!D$10*Scenarios!D$11*Scenarios!D$12*Scenarios!D$13*Scenarios!D$14,IF(Inputs!$B$13="Opportunities",Scenarios!D$10*Scenarios!D$11*Scenarios!D$12*Scenarios!D$13*Scenarios!D$14*Scenarios!D$15,IF(Inputs!$B$13="Customers",Scenarios!D$10*Scenarios!D$11*Scenarios!D$12*Scenarios!D$13*Scenarios!D$14*Scenarios!D$15*Scenarios!D$16,1))))))))/Scenarios!D$9*Scenarios!D$8/1000))),"Unknown")</x:f>
        <x:v>32000</x:v>
      </x:c>
      <x:c r="J28" s="73" t="n">
        <x:f>IFERROR(IF(OR(Inputs!$B$8="",Inputs!$B$9="",Inputs!$B$10="",Inputs!$B$13="",Inputs!$B$14="",Inputs!$B$15=""),"Unknown",IF(Inputs!$B$8="Budget to outcomes",IF(Inputs!$B$11="","Unknown",IF(Inputs!$B$9="CPC",Inputs!$B$11*Inputs!$B$10/Scenarios!D$7*IF(Inputs!$B$13="Clicks",1,IF(Inputs!$B$13="Captured responses",Scenarios!D$10,IF(Inputs!$B$13="CRM records",Scenarios!D$10*Scenarios!D$11,IF(Inputs!$B$13="Bookings",Scenarios!D$10*Scenarios!D$11*Scenarios!D$12,IF(Inputs!$B$13="Held meetings",Scenarios!D$10*Scenarios!D$11*Scenarios!D$12*Scenarios!D$13,IF(Inputs!$B$13="Qualified meetings",Scenarios!D$10*Scenarios!D$11*Scenarios!D$12*Scenarios!D$13*Scenarios!E$14,IF(Inputs!$B$13="Opportunities",Scenarios!D$10*Scenarios!D$11*Scenarios!D$12*Scenarios!D$13*Scenarios!E$14*Scenarios!D$15,IF(Inputs!$B$13="Customers",Scenarios!D$10*Scenarios!D$11*Scenarios!D$12*Scenarios!D$13*Scenarios!E$14*Scenarios!D$15*Scenarios!D$16,1)))))))),Inputs!$B$11*Inputs!$B$10/Scenarios!D$8*1000*Scenarios!D$9*IF(Inputs!$B$13="Clicks",1,IF(Inputs!$B$13="Captured responses",Scenarios!D$10,IF(Inputs!$B$13="CRM records",Scenarios!D$10*Scenarios!D$11,IF(Inputs!$B$13="Bookings",Scenarios!D$10*Scenarios!D$11*Scenarios!D$12,IF(Inputs!$B$13="Held meetings",Scenarios!D$10*Scenarios!D$11*Scenarios!D$12*Scenarios!D$13,IF(Inputs!$B$13="Qualified meetings",Scenarios!D$10*Scenarios!D$11*Scenarios!D$12*Scenarios!D$13*Scenarios!E$14,IF(Inputs!$B$13="Opportunities",Scenarios!D$10*Scenarios!D$11*Scenarios!D$12*Scenarios!D$13*Scenarios!E$14*Scenarios!D$15,IF(Inputs!$B$13="Customers",Scenarios!D$10*Scenarios!D$11*Scenarios!D$12*Scenarios!D$13*Scenarios!E$14*Scenarios!D$15*Scenarios!D$16,1)))))))))),IF(Inputs!$B$9="CPC",Inputs!$B$14*Inputs!$B$15/IF(Inputs!$B$13="Clicks",1,IF(Inputs!$B$13="Captured responses",Scenarios!D$10,IF(Inputs!$B$13="CRM records",Scenarios!D$10*Scenarios!D$11,IF(Inputs!$B$13="Bookings",Scenarios!D$10*Scenarios!D$11*Scenarios!D$12,IF(Inputs!$B$13="Held meetings",Scenarios!D$10*Scenarios!D$11*Scenarios!D$12*Scenarios!D$13,IF(Inputs!$B$13="Qualified meetings",Scenarios!D$10*Scenarios!D$11*Scenarios!D$12*Scenarios!D$13*Scenarios!E$14,IF(Inputs!$B$13="Opportunities",Scenarios!D$10*Scenarios!D$11*Scenarios!D$12*Scenarios!D$13*Scenarios!E$14*Scenarios!D$15,IF(Inputs!$B$13="Customers",Scenarios!D$10*Scenarios!D$11*Scenarios!D$12*Scenarios!D$13*Scenarios!E$14*Scenarios!D$15*Scenarios!D$16,1))))))))*Scenarios!D$7,Inputs!$B$14*Inputs!$B$15/IF(Inputs!$B$13="Clicks",1,IF(Inputs!$B$13="Captured responses",Scenarios!D$10,IF(Inputs!$B$13="CRM records",Scenarios!D$10*Scenarios!D$11,IF(Inputs!$B$13="Bookings",Scenarios!D$10*Scenarios!D$11*Scenarios!D$12,IF(Inputs!$B$13="Held meetings",Scenarios!D$10*Scenarios!D$11*Scenarios!D$12*Scenarios!D$13,IF(Inputs!$B$13="Qualified meetings",Scenarios!D$10*Scenarios!D$11*Scenarios!D$12*Scenarios!D$13*Scenarios!E$14,IF(Inputs!$B$13="Opportunities",Scenarios!D$10*Scenarios!D$11*Scenarios!D$12*Scenarios!D$13*Scenarios!E$14*Scenarios!D$15,IF(Inputs!$B$13="Customers",Scenarios!D$10*Scenarios!D$11*Scenarios!D$12*Scenarios!D$13*Scenarios!E$14*Scenarios!D$15*Scenarios!D$16,1))))))))/Scenarios!D$9*Scenarios!D$8/1000))),"Unknown")</x:f>
        <x:v>26666.66666666667</x:v>
      </x:c>
      <x:c r="K28" s="2" t="n">
        <x:f>IF(AND(ISNUMBER(H28),ISNUMBER(I28),ISNUMBER(J28),OR(E28&lt;&gt;F28,G28&lt;&gt;F28)),MAX(ABS(H28-I28),ABS(J28-I28)),-1)</x:f>
        <x:v>8000</x:v>
      </x:c>
      <x:c r="L28" s="2"/>
    </x:row>
    <x:row r="29">
      <x:c r="A29" s="2"/>
      <x:c r="B29" s="2"/>
      <x:c r="C29" s="2"/>
      <x:c r="D29" s="2" t="str">
        <x:v>Qualified meeting to opportunity</x:v>
      </x:c>
      <x:c r="E29" s="78" t="n">
        <x:f>Scenarios!C15</x:f>
        <x:v>0</x:v>
      </x:c>
      <x:c r="F29" s="78" t="n">
        <x:f>Scenarios!D15</x:f>
        <x:v>0</x:v>
      </x:c>
      <x:c r="G29" s="78" t="n">
        <x:f>Scenarios!E15</x:f>
        <x:v>0</x:v>
      </x:c>
      <x:c r="H29" s="73" t="n">
        <x:f>IFERROR(IF(OR(Inputs!$B$8="",Inputs!$B$9="",Inputs!$B$10="",Inputs!$B$13="",Inputs!$B$14="",Inputs!$B$15=""),"Unknown",IF(Inputs!$B$8="Budget to outcomes",IF(Inputs!$B$11="","Unknown",IF(Inputs!$B$9="CPC",Inputs!$B$11*Inputs!$B$10/Scenarios!D$7*IF(Inputs!$B$13="Clicks",1,IF(Inputs!$B$13="Captured responses",Scenarios!D$10,IF(Inputs!$B$13="CRM records",Scenarios!D$10*Scenarios!D$11,IF(Inputs!$B$13="Bookings",Scenarios!D$10*Scenarios!D$11*Scenarios!D$12,IF(Inputs!$B$13="Held meetings",Scenarios!D$10*Scenarios!D$11*Scenarios!D$12*Scenarios!D$13,IF(Inputs!$B$13="Qualified meetings",Scenarios!D$10*Scenarios!D$11*Scenarios!D$12*Scenarios!D$13*Scenarios!D$14,IF(Inputs!$B$13="Opportunities",Scenarios!D$10*Scenarios!D$11*Scenarios!D$12*Scenarios!D$13*Scenarios!D$14*Scenarios!C$15,IF(Inputs!$B$13="Customers",Scenarios!D$10*Scenarios!D$11*Scenarios!D$12*Scenarios!D$13*Scenarios!D$14*Scenarios!C$15*Scenarios!D$16,1)))))))),Inputs!$B$11*Inputs!$B$10/Scenarios!D$8*1000*Scenarios!D$9*IF(Inputs!$B$13="Clicks",1,IF(Inputs!$B$13="Captured responses",Scenarios!D$10,IF(Inputs!$B$13="CRM records",Scenarios!D$10*Scenarios!D$11,IF(Inputs!$B$13="Bookings",Scenarios!D$10*Scenarios!D$11*Scenarios!D$12,IF(Inputs!$B$13="Held meetings",Scenarios!D$10*Scenarios!D$11*Scenarios!D$12*Scenarios!D$13,IF(Inputs!$B$13="Qualified meetings",Scenarios!D$10*Scenarios!D$11*Scenarios!D$12*Scenarios!D$13*Scenarios!D$14,IF(Inputs!$B$13="Opportunities",Scenarios!D$10*Scenarios!D$11*Scenarios!D$12*Scenarios!D$13*Scenarios!D$14*Scenarios!C$15,IF(Inputs!$B$13="Customers",Scenarios!D$10*Scenarios!D$11*Scenarios!D$12*Scenarios!D$13*Scenarios!D$14*Scenarios!C$15*Scenarios!D$16,1)))))))))),IF(Inputs!$B$9="CPC",Inputs!$B$14*Inputs!$B$15/IF(Inputs!$B$13="Clicks",1,IF(Inputs!$B$13="Captured responses",Scenarios!D$10,IF(Inputs!$B$13="CRM records",Scenarios!D$10*Scenarios!D$11,IF(Inputs!$B$13="Bookings",Scenarios!D$10*Scenarios!D$11*Scenarios!D$12,IF(Inputs!$B$13="Held meetings",Scenarios!D$10*Scenarios!D$11*Scenarios!D$12*Scenarios!D$13,IF(Inputs!$B$13="Qualified meetings",Scenarios!D$10*Scenarios!D$11*Scenarios!D$12*Scenarios!D$13*Scenarios!D$14,IF(Inputs!$B$13="Opportunities",Scenarios!D$10*Scenarios!D$11*Scenarios!D$12*Scenarios!D$13*Scenarios!D$14*Scenarios!C$15,IF(Inputs!$B$13="Customers",Scenarios!D$10*Scenarios!D$11*Scenarios!D$12*Scenarios!D$13*Scenarios!D$14*Scenarios!C$15*Scenarios!D$16,1))))))))*Scenarios!D$7,Inputs!$B$14*Inputs!$B$15/IF(Inputs!$B$13="Clicks",1,IF(Inputs!$B$13="Captured responses",Scenarios!D$10,IF(Inputs!$B$13="CRM records",Scenarios!D$10*Scenarios!D$11,IF(Inputs!$B$13="Bookings",Scenarios!D$10*Scenarios!D$11*Scenarios!D$12,IF(Inputs!$B$13="Held meetings",Scenarios!D$10*Scenarios!D$11*Scenarios!D$12*Scenarios!D$13,IF(Inputs!$B$13="Qualified meetings",Scenarios!D$10*Scenarios!D$11*Scenarios!D$12*Scenarios!D$13*Scenarios!D$14,IF(Inputs!$B$13="Opportunities",Scenarios!D$10*Scenarios!D$11*Scenarios!D$12*Scenarios!D$13*Scenarios!D$14*Scenarios!C$15,IF(Inputs!$B$13="Customers",Scenarios!D$10*Scenarios!D$11*Scenarios!D$12*Scenarios!D$13*Scenarios!D$14*Scenarios!C$15*Scenarios!D$16,1))))))))/Scenarios!D$9*Scenarios!D$8/1000))),"Unknown")</x:f>
        <x:v>32000</x:v>
      </x:c>
      <x:c r="I29" s="73" t="n">
        <x:f>IFERROR(IF(OR(Inputs!$B$8="",Inputs!$B$9="",Inputs!$B$10="",Inputs!$B$13="",Inputs!$B$14="",Inputs!$B$15=""),"Unknown",IF(Inputs!$B$8="Budget to outcomes",IF(Inputs!$B$11="","Unknown",IF(Inputs!$B$9="CPC",Inputs!$B$11*Inputs!$B$10/Scenarios!D$7*IF(Inputs!$B$13="Clicks",1,IF(Inputs!$B$13="Captured responses",Scenarios!D$10,IF(Inputs!$B$13="CRM records",Scenarios!D$10*Scenarios!D$11,IF(Inputs!$B$13="Bookings",Scenarios!D$10*Scenarios!D$11*Scenarios!D$12,IF(Inputs!$B$13="Held meetings",Scenarios!D$10*Scenarios!D$11*Scenarios!D$12*Scenarios!D$13,IF(Inputs!$B$13="Qualified meetings",Scenarios!D$10*Scenarios!D$11*Scenarios!D$12*Scenarios!D$13*Scenarios!D$14,IF(Inputs!$B$13="Opportunities",Scenarios!D$10*Scenarios!D$11*Scenarios!D$12*Scenarios!D$13*Scenarios!D$14*Scenarios!D$15,IF(Inputs!$B$13="Customers",Scenarios!D$10*Scenarios!D$11*Scenarios!D$12*Scenarios!D$13*Scenarios!D$14*Scenarios!D$15*Scenarios!D$16,1)))))))),Inputs!$B$11*Inputs!$B$10/Scenarios!D$8*1000*Scenarios!D$9*IF(Inputs!$B$13="Clicks",1,IF(Inputs!$B$13="Captured responses",Scenarios!D$10,IF(Inputs!$B$13="CRM records",Scenarios!D$10*Scenarios!D$11,IF(Inputs!$B$13="Bookings",Scenarios!D$10*Scenarios!D$11*Scenarios!D$12,IF(Inputs!$B$13="Held meetings",Scenarios!D$10*Scenarios!D$11*Scenarios!D$12*Scenarios!D$13,IF(Inputs!$B$13="Qualified meetings",Scenarios!D$10*Scenarios!D$11*Scenarios!D$12*Scenarios!D$13*Scenarios!D$14,IF(Inputs!$B$13="Opportunities",Scenarios!D$10*Scenarios!D$11*Scenarios!D$12*Scenarios!D$13*Scenarios!D$14*Scenarios!D$15,IF(Inputs!$B$13="Customers",Scenarios!D$10*Scenarios!D$11*Scenarios!D$12*Scenarios!D$13*Scenarios!D$14*Scenarios!D$15*Scenarios!D$16,1)))))))))),IF(Inputs!$B$9="CPC",Inputs!$B$14*Inputs!$B$15/IF(Inputs!$B$13="Clicks",1,IF(Inputs!$B$13="Captured responses",Scenarios!D$10,IF(Inputs!$B$13="CRM records",Scenarios!D$10*Scenarios!D$11,IF(Inputs!$B$13="Bookings",Scenarios!D$10*Scenarios!D$11*Scenarios!D$12,IF(Inputs!$B$13="Held meetings",Scenarios!D$10*Scenarios!D$11*Scenarios!D$12*Scenarios!D$13,IF(Inputs!$B$13="Qualified meetings",Scenarios!D$10*Scenarios!D$11*Scenarios!D$12*Scenarios!D$13*Scenarios!D$14,IF(Inputs!$B$13="Opportunities",Scenarios!D$10*Scenarios!D$11*Scenarios!D$12*Scenarios!D$13*Scenarios!D$14*Scenarios!D$15,IF(Inputs!$B$13="Customers",Scenarios!D$10*Scenarios!D$11*Scenarios!D$12*Scenarios!D$13*Scenarios!D$14*Scenarios!D$15*Scenarios!D$16,1))))))))*Scenarios!D$7,Inputs!$B$14*Inputs!$B$15/IF(Inputs!$B$13="Clicks",1,IF(Inputs!$B$13="Captured responses",Scenarios!D$10,IF(Inputs!$B$13="CRM records",Scenarios!D$10*Scenarios!D$11,IF(Inputs!$B$13="Bookings",Scenarios!D$10*Scenarios!D$11*Scenarios!D$12,IF(Inputs!$B$13="Held meetings",Scenarios!D$10*Scenarios!D$11*Scenarios!D$12*Scenarios!D$13,IF(Inputs!$B$13="Qualified meetings",Scenarios!D$10*Scenarios!D$11*Scenarios!D$12*Scenarios!D$13*Scenarios!D$14,IF(Inputs!$B$13="Opportunities",Scenarios!D$10*Scenarios!D$11*Scenarios!D$12*Scenarios!D$13*Scenarios!D$14*Scenarios!D$15,IF(Inputs!$B$13="Customers",Scenarios!D$10*Scenarios!D$11*Scenarios!D$12*Scenarios!D$13*Scenarios!D$14*Scenarios!D$15*Scenarios!D$16,1))))))))/Scenarios!D$9*Scenarios!D$8/1000))),"Unknown")</x:f>
        <x:v>32000</x:v>
      </x:c>
      <x:c r="J29" s="73" t="n">
        <x:f>IFERROR(IF(OR(Inputs!$B$8="",Inputs!$B$9="",Inputs!$B$10="",Inputs!$B$13="",Inputs!$B$14="",Inputs!$B$15=""),"Unknown",IF(Inputs!$B$8="Budget to outcomes",IF(Inputs!$B$11="","Unknown",IF(Inputs!$B$9="CPC",Inputs!$B$11*Inputs!$B$10/Scenarios!D$7*IF(Inputs!$B$13="Clicks",1,IF(Inputs!$B$13="Captured responses",Scenarios!D$10,IF(Inputs!$B$13="CRM records",Scenarios!D$10*Scenarios!D$11,IF(Inputs!$B$13="Bookings",Scenarios!D$10*Scenarios!D$11*Scenarios!D$12,IF(Inputs!$B$13="Held meetings",Scenarios!D$10*Scenarios!D$11*Scenarios!D$12*Scenarios!D$13,IF(Inputs!$B$13="Qualified meetings",Scenarios!D$10*Scenarios!D$11*Scenarios!D$12*Scenarios!D$13*Scenarios!D$14,IF(Inputs!$B$13="Opportunities",Scenarios!D$10*Scenarios!D$11*Scenarios!D$12*Scenarios!D$13*Scenarios!D$14*Scenarios!E$15,IF(Inputs!$B$13="Customers",Scenarios!D$10*Scenarios!D$11*Scenarios!D$12*Scenarios!D$13*Scenarios!D$14*Scenarios!E$15*Scenarios!D$16,1)))))))),Inputs!$B$11*Inputs!$B$10/Scenarios!D$8*1000*Scenarios!D$9*IF(Inputs!$B$13="Clicks",1,IF(Inputs!$B$13="Captured responses",Scenarios!D$10,IF(Inputs!$B$13="CRM records",Scenarios!D$10*Scenarios!D$11,IF(Inputs!$B$13="Bookings",Scenarios!D$10*Scenarios!D$11*Scenarios!D$12,IF(Inputs!$B$13="Held meetings",Scenarios!D$10*Scenarios!D$11*Scenarios!D$12*Scenarios!D$13,IF(Inputs!$B$13="Qualified meetings",Scenarios!D$10*Scenarios!D$11*Scenarios!D$12*Scenarios!D$13*Scenarios!D$14,IF(Inputs!$B$13="Opportunities",Scenarios!D$10*Scenarios!D$11*Scenarios!D$12*Scenarios!D$13*Scenarios!D$14*Scenarios!E$15,IF(Inputs!$B$13="Customers",Scenarios!D$10*Scenarios!D$11*Scenarios!D$12*Scenarios!D$13*Scenarios!D$14*Scenarios!E$15*Scenarios!D$16,1)))))))))),IF(Inputs!$B$9="CPC",Inputs!$B$14*Inputs!$B$15/IF(Inputs!$B$13="Clicks",1,IF(Inputs!$B$13="Captured responses",Scenarios!D$10,IF(Inputs!$B$13="CRM records",Scenarios!D$10*Scenarios!D$11,IF(Inputs!$B$13="Bookings",Scenarios!D$10*Scenarios!D$11*Scenarios!D$12,IF(Inputs!$B$13="Held meetings",Scenarios!D$10*Scenarios!D$11*Scenarios!D$12*Scenarios!D$13,IF(Inputs!$B$13="Qualified meetings",Scenarios!D$10*Scenarios!D$11*Scenarios!D$12*Scenarios!D$13*Scenarios!D$14,IF(Inputs!$B$13="Opportunities",Scenarios!D$10*Scenarios!D$11*Scenarios!D$12*Scenarios!D$13*Scenarios!D$14*Scenarios!E$15,IF(Inputs!$B$13="Customers",Scenarios!D$10*Scenarios!D$11*Scenarios!D$12*Scenarios!D$13*Scenarios!D$14*Scenarios!E$15*Scenarios!D$16,1))))))))*Scenarios!D$7,Inputs!$B$14*Inputs!$B$15/IF(Inputs!$B$13="Clicks",1,IF(Inputs!$B$13="Captured responses",Scenarios!D$10,IF(Inputs!$B$13="CRM records",Scenarios!D$10*Scenarios!D$11,IF(Inputs!$B$13="Bookings",Scenarios!D$10*Scenarios!D$11*Scenarios!D$12,IF(Inputs!$B$13="Held meetings",Scenarios!D$10*Scenarios!D$11*Scenarios!D$12*Scenarios!D$13,IF(Inputs!$B$13="Qualified meetings",Scenarios!D$10*Scenarios!D$11*Scenarios!D$12*Scenarios!D$13*Scenarios!D$14,IF(Inputs!$B$13="Opportunities",Scenarios!D$10*Scenarios!D$11*Scenarios!D$12*Scenarios!D$13*Scenarios!D$14*Scenarios!E$15,IF(Inputs!$B$13="Customers",Scenarios!D$10*Scenarios!D$11*Scenarios!D$12*Scenarios!D$13*Scenarios!D$14*Scenarios!E$15*Scenarios!D$16,1))))))))/Scenarios!D$9*Scenarios!D$8/1000))),"Unknown")</x:f>
        <x:v>32000</x:v>
      </x:c>
      <x:c r="K29" s="2" t="n">
        <x:f>IF(AND(ISNUMBER(H29),ISNUMBER(I29),ISNUMBER(J29),OR(E29&lt;&gt;F29,G29&lt;&gt;F29)),MAX(ABS(H29-I29),ABS(J29-I29)),-1)</x:f>
        <x:v>-1</x:v>
      </x:c>
      <x:c r="L29" s="2"/>
    </x:row>
    <x:row r="30">
      <x:c r="A30" s="2"/>
      <x:c r="B30" s="2"/>
      <x:c r="C30" s="2"/>
      <x:c r="D30" s="2" t="str">
        <x:v>Opportunity to customer</x:v>
      </x:c>
      <x:c r="E30" s="78" t="n">
        <x:f>Scenarios!C16</x:f>
        <x:v>0</x:v>
      </x:c>
      <x:c r="F30" s="78" t="n">
        <x:f>Scenarios!D16</x:f>
        <x:v>0</x:v>
      </x:c>
      <x:c r="G30" s="78" t="n">
        <x:f>Scenarios!E16</x:f>
        <x:v>0</x:v>
      </x:c>
      <x:c r="H30" s="73" t="n">
        <x:f>IFERROR(IF(OR(Inputs!$B$8="",Inputs!$B$9="",Inputs!$B$10="",Inputs!$B$13="",Inputs!$B$14="",Inputs!$B$15=""),"Unknown",IF(Inputs!$B$8="Budget to outcomes",IF(Inputs!$B$11="","Unknown",IF(Inputs!$B$9="CPC",Inputs!$B$11*Inputs!$B$10/Scenarios!D$7*IF(Inputs!$B$13="Clicks",1,IF(Inputs!$B$13="Captured responses",Scenarios!D$10,IF(Inputs!$B$13="CRM records",Scenarios!D$10*Scenarios!D$11,IF(Inputs!$B$13="Bookings",Scenarios!D$10*Scenarios!D$11*Scenarios!D$12,IF(Inputs!$B$13="Held meetings",Scenarios!D$10*Scenarios!D$11*Scenarios!D$12*Scenarios!D$13,IF(Inputs!$B$13="Qualified meetings",Scenarios!D$10*Scenarios!D$11*Scenarios!D$12*Scenarios!D$13*Scenarios!D$14,IF(Inputs!$B$13="Opportunities",Scenarios!D$10*Scenarios!D$11*Scenarios!D$12*Scenarios!D$13*Scenarios!D$14*Scenarios!D$15,IF(Inputs!$B$13="Customers",Scenarios!D$10*Scenarios!D$11*Scenarios!D$12*Scenarios!D$13*Scenarios!D$14*Scenarios!D$15*Scenarios!C$16,1)))))))),Inputs!$B$11*Inputs!$B$10/Scenarios!D$8*1000*Scenarios!D$9*IF(Inputs!$B$13="Clicks",1,IF(Inputs!$B$13="Captured responses",Scenarios!D$10,IF(Inputs!$B$13="CRM records",Scenarios!D$10*Scenarios!D$11,IF(Inputs!$B$13="Bookings",Scenarios!D$10*Scenarios!D$11*Scenarios!D$12,IF(Inputs!$B$13="Held meetings",Scenarios!D$10*Scenarios!D$11*Scenarios!D$12*Scenarios!D$13,IF(Inputs!$B$13="Qualified meetings",Scenarios!D$10*Scenarios!D$11*Scenarios!D$12*Scenarios!D$13*Scenarios!D$14,IF(Inputs!$B$13="Opportunities",Scenarios!D$10*Scenarios!D$11*Scenarios!D$12*Scenarios!D$13*Scenarios!D$14*Scenarios!D$15,IF(Inputs!$B$13="Customers",Scenarios!D$10*Scenarios!D$11*Scenarios!D$12*Scenarios!D$13*Scenarios!D$14*Scenarios!D$15*Scenarios!C$16,1)))))))))),IF(Inputs!$B$9="CPC",Inputs!$B$14*Inputs!$B$15/IF(Inputs!$B$13="Clicks",1,IF(Inputs!$B$13="Captured responses",Scenarios!D$10,IF(Inputs!$B$13="CRM records",Scenarios!D$10*Scenarios!D$11,IF(Inputs!$B$13="Bookings",Scenarios!D$10*Scenarios!D$11*Scenarios!D$12,IF(Inputs!$B$13="Held meetings",Scenarios!D$10*Scenarios!D$11*Scenarios!D$12*Scenarios!D$13,IF(Inputs!$B$13="Qualified meetings",Scenarios!D$10*Scenarios!D$11*Scenarios!D$12*Scenarios!D$13*Scenarios!D$14,IF(Inputs!$B$13="Opportunities",Scenarios!D$10*Scenarios!D$11*Scenarios!D$12*Scenarios!D$13*Scenarios!D$14*Scenarios!D$15,IF(Inputs!$B$13="Customers",Scenarios!D$10*Scenarios!D$11*Scenarios!D$12*Scenarios!D$13*Scenarios!D$14*Scenarios!D$15*Scenarios!C$16,1))))))))*Scenarios!D$7,Inputs!$B$14*Inputs!$B$15/IF(Inputs!$B$13="Clicks",1,IF(Inputs!$B$13="Captured responses",Scenarios!D$10,IF(Inputs!$B$13="CRM records",Scenarios!D$10*Scenarios!D$11,IF(Inputs!$B$13="Bookings",Scenarios!D$10*Scenarios!D$11*Scenarios!D$12,IF(Inputs!$B$13="Held meetings",Scenarios!D$10*Scenarios!D$11*Scenarios!D$12*Scenarios!D$13,IF(Inputs!$B$13="Qualified meetings",Scenarios!D$10*Scenarios!D$11*Scenarios!D$12*Scenarios!D$13*Scenarios!D$14,IF(Inputs!$B$13="Opportunities",Scenarios!D$10*Scenarios!D$11*Scenarios!D$12*Scenarios!D$13*Scenarios!D$14*Scenarios!D$15,IF(Inputs!$B$13="Customers",Scenarios!D$10*Scenarios!D$11*Scenarios!D$12*Scenarios!D$13*Scenarios!D$14*Scenarios!D$15*Scenarios!C$16,1))))))))/Scenarios!D$9*Scenarios!D$8/1000))),"Unknown")</x:f>
        <x:v>32000</x:v>
      </x:c>
      <x:c r="I30" s="73" t="n">
        <x:f>IFERROR(IF(OR(Inputs!$B$8="",Inputs!$B$9="",Inputs!$B$10="",Inputs!$B$13="",Inputs!$B$14="",Inputs!$B$15=""),"Unknown",IF(Inputs!$B$8="Budget to outcomes",IF(Inputs!$B$11="","Unknown",IF(Inputs!$B$9="CPC",Inputs!$B$11*Inputs!$B$10/Scenarios!D$7*IF(Inputs!$B$13="Clicks",1,IF(Inputs!$B$13="Captured responses",Scenarios!D$10,IF(Inputs!$B$13="CRM records",Scenarios!D$10*Scenarios!D$11,IF(Inputs!$B$13="Bookings",Scenarios!D$10*Scenarios!D$11*Scenarios!D$12,IF(Inputs!$B$13="Held meetings",Scenarios!D$10*Scenarios!D$11*Scenarios!D$12*Scenarios!D$13,IF(Inputs!$B$13="Qualified meetings",Scenarios!D$10*Scenarios!D$11*Scenarios!D$12*Scenarios!D$13*Scenarios!D$14,IF(Inputs!$B$13="Opportunities",Scenarios!D$10*Scenarios!D$11*Scenarios!D$12*Scenarios!D$13*Scenarios!D$14*Scenarios!D$15,IF(Inputs!$B$13="Customers",Scenarios!D$10*Scenarios!D$11*Scenarios!D$12*Scenarios!D$13*Scenarios!D$14*Scenarios!D$15*Scenarios!D$16,1)))))))),Inputs!$B$11*Inputs!$B$10/Scenarios!D$8*1000*Scenarios!D$9*IF(Inputs!$B$13="Clicks",1,IF(Inputs!$B$13="Captured responses",Scenarios!D$10,IF(Inputs!$B$13="CRM records",Scenarios!D$10*Scenarios!D$11,IF(Inputs!$B$13="Bookings",Scenarios!D$10*Scenarios!D$11*Scenarios!D$12,IF(Inputs!$B$13="Held meetings",Scenarios!D$10*Scenarios!D$11*Scenarios!D$12*Scenarios!D$13,IF(Inputs!$B$13="Qualified meetings",Scenarios!D$10*Scenarios!D$11*Scenarios!D$12*Scenarios!D$13*Scenarios!D$14,IF(Inputs!$B$13="Opportunities",Scenarios!D$10*Scenarios!D$11*Scenarios!D$12*Scenarios!D$13*Scenarios!D$14*Scenarios!D$15,IF(Inputs!$B$13="Customers",Scenarios!D$10*Scenarios!D$11*Scenarios!D$12*Scenarios!D$13*Scenarios!D$14*Scenarios!D$15*Scenarios!D$16,1)))))))))),IF(Inputs!$B$9="CPC",Inputs!$B$14*Inputs!$B$15/IF(Inputs!$B$13="Clicks",1,IF(Inputs!$B$13="Captured responses",Scenarios!D$10,IF(Inputs!$B$13="CRM records",Scenarios!D$10*Scenarios!D$11,IF(Inputs!$B$13="Bookings",Scenarios!D$10*Scenarios!D$11*Scenarios!D$12,IF(Inputs!$B$13="Held meetings",Scenarios!D$10*Scenarios!D$11*Scenarios!D$12*Scenarios!D$13,IF(Inputs!$B$13="Qualified meetings",Scenarios!D$10*Scenarios!D$11*Scenarios!D$12*Scenarios!D$13*Scenarios!D$14,IF(Inputs!$B$13="Opportunities",Scenarios!D$10*Scenarios!D$11*Scenarios!D$12*Scenarios!D$13*Scenarios!D$14*Scenarios!D$15,IF(Inputs!$B$13="Customers",Scenarios!D$10*Scenarios!D$11*Scenarios!D$12*Scenarios!D$13*Scenarios!D$14*Scenarios!D$15*Scenarios!D$16,1))))))))*Scenarios!D$7,Inputs!$B$14*Inputs!$B$15/IF(Inputs!$B$13="Clicks",1,IF(Inputs!$B$13="Captured responses",Scenarios!D$10,IF(Inputs!$B$13="CRM records",Scenarios!D$10*Scenarios!D$11,IF(Inputs!$B$13="Bookings",Scenarios!D$10*Scenarios!D$11*Scenarios!D$12,IF(Inputs!$B$13="Held meetings",Scenarios!D$10*Scenarios!D$11*Scenarios!D$12*Scenarios!D$13,IF(Inputs!$B$13="Qualified meetings",Scenarios!D$10*Scenarios!D$11*Scenarios!D$12*Scenarios!D$13*Scenarios!D$14,IF(Inputs!$B$13="Opportunities",Scenarios!D$10*Scenarios!D$11*Scenarios!D$12*Scenarios!D$13*Scenarios!D$14*Scenarios!D$15,IF(Inputs!$B$13="Customers",Scenarios!D$10*Scenarios!D$11*Scenarios!D$12*Scenarios!D$13*Scenarios!D$14*Scenarios!D$15*Scenarios!D$16,1))))))))/Scenarios!D$9*Scenarios!D$8/1000))),"Unknown")</x:f>
        <x:v>32000</x:v>
      </x:c>
      <x:c r="J30" s="73" t="n">
        <x:f>IFERROR(IF(OR(Inputs!$B$8="",Inputs!$B$9="",Inputs!$B$10="",Inputs!$B$13="",Inputs!$B$14="",Inputs!$B$15=""),"Unknown",IF(Inputs!$B$8="Budget to outcomes",IF(Inputs!$B$11="","Unknown",IF(Inputs!$B$9="CPC",Inputs!$B$11*Inputs!$B$10/Scenarios!D$7*IF(Inputs!$B$13="Clicks",1,IF(Inputs!$B$13="Captured responses",Scenarios!D$10,IF(Inputs!$B$13="CRM records",Scenarios!D$10*Scenarios!D$11,IF(Inputs!$B$13="Bookings",Scenarios!D$10*Scenarios!D$11*Scenarios!D$12,IF(Inputs!$B$13="Held meetings",Scenarios!D$10*Scenarios!D$11*Scenarios!D$12*Scenarios!D$13,IF(Inputs!$B$13="Qualified meetings",Scenarios!D$10*Scenarios!D$11*Scenarios!D$12*Scenarios!D$13*Scenarios!D$14,IF(Inputs!$B$13="Opportunities",Scenarios!D$10*Scenarios!D$11*Scenarios!D$12*Scenarios!D$13*Scenarios!D$14*Scenarios!D$15,IF(Inputs!$B$13="Customers",Scenarios!D$10*Scenarios!D$11*Scenarios!D$12*Scenarios!D$13*Scenarios!D$14*Scenarios!D$15*Scenarios!E$16,1)))))))),Inputs!$B$11*Inputs!$B$10/Scenarios!D$8*1000*Scenarios!D$9*IF(Inputs!$B$13="Clicks",1,IF(Inputs!$B$13="Captured responses",Scenarios!D$10,IF(Inputs!$B$13="CRM records",Scenarios!D$10*Scenarios!D$11,IF(Inputs!$B$13="Bookings",Scenarios!D$10*Scenarios!D$11*Scenarios!D$12,IF(Inputs!$B$13="Held meetings",Scenarios!D$10*Scenarios!D$11*Scenarios!D$12*Scenarios!D$13,IF(Inputs!$B$13="Qualified meetings",Scenarios!D$10*Scenarios!D$11*Scenarios!D$12*Scenarios!D$13*Scenarios!D$14,IF(Inputs!$B$13="Opportunities",Scenarios!D$10*Scenarios!D$11*Scenarios!D$12*Scenarios!D$13*Scenarios!D$14*Scenarios!D$15,IF(Inputs!$B$13="Customers",Scenarios!D$10*Scenarios!D$11*Scenarios!D$12*Scenarios!D$13*Scenarios!D$14*Scenarios!D$15*Scenarios!E$16,1)))))))))),IF(Inputs!$B$9="CPC",Inputs!$B$14*Inputs!$B$15/IF(Inputs!$B$13="Clicks",1,IF(Inputs!$B$13="Captured responses",Scenarios!D$10,IF(Inputs!$B$13="CRM records",Scenarios!D$10*Scenarios!D$11,IF(Inputs!$B$13="Bookings",Scenarios!D$10*Scenarios!D$11*Scenarios!D$12,IF(Inputs!$B$13="Held meetings",Scenarios!D$10*Scenarios!D$11*Scenarios!D$12*Scenarios!D$13,IF(Inputs!$B$13="Qualified meetings",Scenarios!D$10*Scenarios!D$11*Scenarios!D$12*Scenarios!D$13*Scenarios!D$14,IF(Inputs!$B$13="Opportunities",Scenarios!D$10*Scenarios!D$11*Scenarios!D$12*Scenarios!D$13*Scenarios!D$14*Scenarios!D$15,IF(Inputs!$B$13="Customers",Scenarios!D$10*Scenarios!D$11*Scenarios!D$12*Scenarios!D$13*Scenarios!D$14*Scenarios!D$15*Scenarios!E$16,1))))))))*Scenarios!D$7,Inputs!$B$14*Inputs!$B$15/IF(Inputs!$B$13="Clicks",1,IF(Inputs!$B$13="Captured responses",Scenarios!D$10,IF(Inputs!$B$13="CRM records",Scenarios!D$10*Scenarios!D$11,IF(Inputs!$B$13="Bookings",Scenarios!D$10*Scenarios!D$11*Scenarios!D$12,IF(Inputs!$B$13="Held meetings",Scenarios!D$10*Scenarios!D$11*Scenarios!D$12*Scenarios!D$13,IF(Inputs!$B$13="Qualified meetings",Scenarios!D$10*Scenarios!D$11*Scenarios!D$12*Scenarios!D$13*Scenarios!D$14,IF(Inputs!$B$13="Opportunities",Scenarios!D$10*Scenarios!D$11*Scenarios!D$12*Scenarios!D$13*Scenarios!D$14*Scenarios!D$15,IF(Inputs!$B$13="Customers",Scenarios!D$10*Scenarios!D$11*Scenarios!D$12*Scenarios!D$13*Scenarios!D$14*Scenarios!D$15*Scenarios!E$16,1))))))))/Scenarios!D$9*Scenarios!D$8/1000))),"Unknown")</x:f>
        <x:v>32000</x:v>
      </x:c>
      <x:c r="K30" s="2" t="n">
        <x:f>IF(AND(ISNUMBER(H30),ISNUMBER(I30),ISNUMBER(J30),OR(E30&lt;&gt;F30,G30&lt;&gt;F30)),MAX(ABS(H30-I30),ABS(J30-I30)),-1)</x:f>
        <x:v>-1</x:v>
      </x:c>
      <x:c r="L30" s="2"/>
    </x:row>
    <x:row r="31">
      <x:c r="A31" s="2"/>
      <x:c r="B31" s="2"/>
      <x:c r="C31" s="2"/>
      <x:c r="D31" s="2"/>
      <x:c r="E31" s="2"/>
      <x:c r="F31" s="2"/>
      <x:c r="G31" s="2"/>
      <x:c r="H31" s="2"/>
      <x:c r="I31" s="2"/>
      <x:c r="J31" s="2"/>
      <x:c r="K31" s="2"/>
      <x:c r="L31" s="2"/>
    </x:row>
    <x:row r="32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  <x:c r="L32" s="2"/>
    </x:row>
    <x:row r="33">
      <x:c r="A33" s="2"/>
      <x:c r="B33" s="2"/>
      <x:c r="C33" s="2"/>
      <x:c r="D33" s="2"/>
      <x:c r="E33" s="2"/>
      <x:c r="F33" s="2"/>
      <x:c r="G33" s="2"/>
      <x:c r="H33" s="2"/>
      <x:c r="I33" s="2"/>
      <x:c r="J33" s="2"/>
      <x:c r="K33" s="2"/>
      <x:c r="L33" s="2"/>
    </x:row>
    <x:row r="34">
      <x:c r="A34" s="2"/>
      <x:c r="B34" s="2"/>
      <x:c r="C34" s="2"/>
      <x:c r="D34" s="2"/>
      <x:c r="E34" s="2"/>
      <x:c r="F34" s="2"/>
      <x:c r="G34" s="2"/>
      <x:c r="H34" s="2"/>
      <x:c r="I34" s="2"/>
      <x:c r="J34" s="2"/>
      <x:c r="K34" s="2"/>
      <x:c r="L34" s="2"/>
    </x:row>
    <x:row r="35">
      <x:c r="A35" s="2"/>
      <x:c r="B35" s="2"/>
      <x:c r="C35" s="2"/>
      <x:c r="D35" s="2"/>
      <x:c r="E35" s="2"/>
      <x:c r="F35" s="2"/>
      <x:c r="G35" s="2"/>
      <x:c r="H35" s="2"/>
      <x:c r="I35" s="2"/>
      <x:c r="J35" s="2"/>
      <x:c r="K35" s="2"/>
      <x:c r="L35" s="2"/>
    </x:row>
    <x:row r="36">
      <x:c r="A36" s="2"/>
      <x:c r="B36" s="2"/>
      <x:c r="C36" s="2"/>
      <x:c r="D36" s="2"/>
      <x:c r="E36" s="2"/>
      <x:c r="F36" s="2"/>
      <x:c r="G36" s="2"/>
      <x:c r="H36" s="2"/>
      <x:c r="I36" s="2"/>
      <x:c r="J36" s="2"/>
      <x:c r="K36" s="2"/>
      <x:c r="L36" s="2"/>
    </x:row>
    <x:row r="37">
      <x:c r="A37" s="2"/>
      <x:c r="B37" s="2"/>
      <x:c r="C37" s="2"/>
      <x:c r="D37" s="2"/>
      <x:c r="E37" s="2"/>
      <x:c r="F37" s="2"/>
      <x:c r="G37" s="2"/>
      <x:c r="H37" s="2"/>
      <x:c r="I37" s="2"/>
      <x:c r="J37" s="2"/>
      <x:c r="K37" s="2"/>
      <x:c r="L37" s="2"/>
    </x:row>
    <x:row r="38">
      <x:c r="A38" s="2"/>
      <x:c r="B38" s="2"/>
      <x:c r="C38" s="2"/>
      <x:c r="D38" s="2"/>
      <x:c r="E38" s="2"/>
      <x:c r="F38" s="2"/>
      <x:c r="G38" s="2"/>
      <x:c r="H38" s="2"/>
      <x:c r="I38" s="2"/>
      <x:c r="J38" s="2"/>
      <x:c r="K38" s="2"/>
      <x:c r="L38" s="2"/>
    </x:row>
    <x:row r="39">
      <x:c r="A39" s="2"/>
      <x:c r="B39" s="2"/>
      <x:c r="C39" s="2"/>
      <x:c r="D39" s="2"/>
      <x:c r="E39" s="2"/>
      <x:c r="F39" s="2"/>
      <x:c r="G39" s="2"/>
      <x:c r="H39" s="2"/>
      <x:c r="I39" s="2"/>
      <x:c r="J39" s="2"/>
      <x:c r="K39" s="2"/>
      <x:c r="L39" s="2"/>
    </x:row>
    <x:row r="40">
      <x:c r="A40" s="2"/>
      <x:c r="B40" s="2"/>
      <x:c r="C40" s="2"/>
      <x:c r="D40" s="2"/>
      <x:c r="E40" s="2"/>
      <x:c r="F40" s="2"/>
      <x:c r="G40" s="2"/>
      <x:c r="H40" s="2"/>
      <x:c r="I40" s="2"/>
      <x:c r="J40" s="2"/>
      <x:c r="K40" s="2"/>
      <x:c r="L40" s="2"/>
    </x:row>
    <x:row r="41">
      <x:c r="A41" s="2"/>
      <x:c r="B41" s="2"/>
      <x:c r="C41" s="2"/>
      <x:c r="D41" s="2"/>
      <x:c r="E41" s="2"/>
      <x:c r="F41" s="2"/>
      <x:c r="G41" s="2"/>
      <x:c r="H41" s="2"/>
      <x:c r="I41" s="2"/>
      <x:c r="J41" s="2"/>
      <x:c r="K41" s="2"/>
      <x:c r="L41" s="2"/>
    </x:row>
    <x:row r="42">
      <x:c r="A42" s="2"/>
      <x:c r="B42" s="2"/>
      <x:c r="C42" s="2"/>
      <x:c r="D42" s="2"/>
      <x:c r="E42" s="2"/>
      <x:c r="F42" s="2"/>
      <x:c r="G42" s="2"/>
      <x:c r="H42" s="2"/>
      <x:c r="I42" s="2"/>
      <x:c r="J42" s="2"/>
      <x:c r="K42" s="2"/>
      <x:c r="L42" s="2"/>
    </x:row>
    <x:row r="43">
      <x:c r="A43" s="2"/>
      <x:c r="B43" s="2"/>
      <x:c r="C43" s="2"/>
      <x:c r="D43" s="2"/>
      <x:c r="E43" s="2"/>
      <x:c r="F43" s="2"/>
      <x:c r="G43" s="2"/>
      <x:c r="H43" s="2"/>
      <x:c r="I43" s="2"/>
      <x:c r="J43" s="2"/>
      <x:c r="K43" s="2"/>
      <x:c r="L43" s="2"/>
    </x:row>
    <x:row r="44">
      <x:c r="A44" s="2"/>
      <x:c r="B44" s="2"/>
      <x:c r="C44" s="2"/>
      <x:c r="D44" s="2"/>
      <x:c r="E44" s="2"/>
      <x:c r="F44" s="2"/>
      <x:c r="G44" s="2"/>
      <x:c r="H44" s="2"/>
      <x:c r="I44" s="2"/>
      <x:c r="J44" s="2"/>
      <x:c r="K44" s="2"/>
      <x:c r="L44" s="2"/>
    </x:row>
    <x:row r="45">
      <x:c r="A45" s="2"/>
      <x:c r="B45" s="2"/>
      <x:c r="C45" s="2"/>
      <x:c r="D45" s="2"/>
      <x:c r="E45" s="2"/>
      <x:c r="F45" s="2"/>
      <x:c r="G45" s="2"/>
      <x:c r="H45" s="2"/>
      <x:c r="I45" s="2"/>
      <x:c r="J45" s="2"/>
      <x:c r="K45" s="2"/>
      <x:c r="L45" s="2"/>
    </x:row>
    <x:row r="46">
      <x:c r="A46" s="2"/>
      <x:c r="B46" s="2"/>
      <x:c r="C46" s="2"/>
      <x:c r="D46" s="2"/>
      <x:c r="E46" s="2"/>
      <x:c r="F46" s="2"/>
      <x:c r="G46" s="2"/>
      <x:c r="H46" s="2"/>
      <x:c r="I46" s="2"/>
      <x:c r="J46" s="2"/>
      <x:c r="K46" s="2"/>
      <x:c r="L46" s="2"/>
    </x:row>
    <x:row r="47">
      <x:c r="A47" s="2"/>
      <x:c r="B47" s="2"/>
      <x:c r="C47" s="2"/>
      <x:c r="D47" s="2"/>
      <x:c r="E47" s="2"/>
      <x:c r="F47" s="2"/>
      <x:c r="G47" s="2"/>
      <x:c r="H47" s="2"/>
      <x:c r="I47" s="2"/>
      <x:c r="J47" s="2"/>
      <x:c r="K47" s="2"/>
      <x:c r="L47" s="2"/>
    </x:row>
    <x:row r="48">
      <x:c r="A48" s="2"/>
      <x:c r="B48" s="2"/>
      <x:c r="C48" s="2"/>
      <x:c r="D48" s="2"/>
      <x:c r="E48" s="2"/>
      <x:c r="F48" s="2"/>
      <x:c r="G48" s="2"/>
      <x:c r="H48" s="2"/>
      <x:c r="I48" s="2"/>
      <x:c r="J48" s="2"/>
      <x:c r="K48" s="2"/>
      <x:c r="L48" s="2"/>
    </x:row>
    <x:row r="49">
      <x:c r="A49" s="2"/>
      <x:c r="B49" s="2"/>
      <x:c r="C49" s="2"/>
      <x:c r="D49" s="2"/>
      <x:c r="E49" s="2"/>
      <x:c r="F49" s="2"/>
      <x:c r="G49" s="2"/>
      <x:c r="H49" s="2"/>
      <x:c r="I49" s="2"/>
      <x:c r="J49" s="2"/>
      <x:c r="K49" s="2"/>
      <x:c r="L49" s="2"/>
    </x:row>
    <x:row r="50">
      <x:c r="A50" s="2"/>
      <x:c r="B50" s="2"/>
      <x:c r="C50" s="2"/>
      <x:c r="D50" s="2"/>
      <x:c r="E50" s="2"/>
      <x:c r="F50" s="2"/>
      <x:c r="G50" s="2"/>
      <x:c r="H50" s="2"/>
      <x:c r="I50" s="2"/>
      <x:c r="J50" s="2"/>
      <x:c r="K50" s="2"/>
      <x:c r="L50" s="2"/>
    </x:row>
    <x:row r="51">
      <x:c r="A51" s="2"/>
      <x:c r="B51" s="2"/>
      <x:c r="C51" s="2"/>
      <x:c r="D51" s="2"/>
      <x:c r="E51" s="2"/>
      <x:c r="F51" s="2"/>
      <x:c r="G51" s="2"/>
      <x:c r="H51" s="2"/>
      <x:c r="I51" s="2"/>
      <x:c r="J51" s="2"/>
      <x:c r="K51" s="2"/>
      <x:c r="L51" s="2"/>
    </x:row>
    <x:row r="52">
      <x:c r="A52" s="2"/>
      <x:c r="B52" s="2"/>
      <x:c r="C52" s="2"/>
      <x:c r="D52" s="2"/>
      <x:c r="E52" s="2"/>
      <x:c r="F52" s="2"/>
      <x:c r="G52" s="2"/>
      <x:c r="H52" s="2"/>
      <x:c r="I52" s="2"/>
      <x:c r="J52" s="2"/>
      <x:c r="K52" s="2"/>
      <x:c r="L52" s="2"/>
    </x:row>
    <x:row r="53">
      <x:c r="A53" s="2"/>
      <x:c r="B53" s="2"/>
      <x:c r="C53" s="2"/>
      <x:c r="D53" s="2"/>
      <x:c r="E53" s="2"/>
      <x:c r="F53" s="2"/>
      <x:c r="G53" s="2"/>
      <x:c r="H53" s="2"/>
      <x:c r="I53" s="2"/>
      <x:c r="J53" s="2"/>
      <x:c r="K53" s="2"/>
      <x:c r="L53" s="2"/>
    </x:row>
    <x:row r="54">
      <x:c r="A54" s="2"/>
      <x:c r="B54" s="2"/>
      <x:c r="C54" s="2"/>
      <x:c r="D54" s="2"/>
      <x:c r="E54" s="2"/>
      <x:c r="F54" s="2"/>
      <x:c r="G54" s="2"/>
      <x:c r="H54" s="2"/>
      <x:c r="I54" s="2"/>
      <x:c r="J54" s="2"/>
      <x:c r="K54" s="2"/>
      <x:c r="L54" s="2"/>
    </x:row>
    <x:row r="55">
      <x:c r="A55" s="2"/>
      <x:c r="B55" s="2"/>
      <x:c r="C55" s="2"/>
      <x:c r="D55" s="2"/>
      <x:c r="E55" s="2"/>
      <x:c r="F55" s="2"/>
      <x:c r="G55" s="2"/>
      <x:c r="H55" s="2"/>
      <x:c r="I55" s="2"/>
      <x:c r="J55" s="2"/>
      <x:c r="K55" s="2"/>
      <x:c r="L55" s="2"/>
    </x:row>
    <x:row r="56">
      <x:c r="A56" s="2"/>
      <x:c r="B56" s="2"/>
      <x:c r="C56" s="2"/>
      <x:c r="D56" s="2"/>
      <x:c r="E56" s="2"/>
      <x:c r="F56" s="2"/>
      <x:c r="G56" s="2"/>
      <x:c r="H56" s="2"/>
      <x:c r="I56" s="2"/>
      <x:c r="J56" s="2"/>
      <x:c r="K56" s="2"/>
      <x:c r="L56" s="2"/>
    </x:row>
    <x:row r="57">
      <x:c r="A57" s="2"/>
      <x:c r="B57" s="2"/>
      <x:c r="C57" s="2"/>
      <x:c r="D57" s="2"/>
      <x:c r="E57" s="2"/>
      <x:c r="F57" s="2"/>
      <x:c r="G57" s="2"/>
      <x:c r="H57" s="2"/>
      <x:c r="I57" s="2"/>
      <x:c r="J57" s="2"/>
      <x:c r="K57" s="2"/>
      <x:c r="L57" s="2"/>
    </x:row>
    <x:row r="58">
      <x:c r="A58" s="2"/>
      <x:c r="B58" s="2"/>
      <x:c r="C58" s="2"/>
      <x:c r="D58" s="2"/>
      <x:c r="E58" s="2"/>
      <x:c r="F58" s="2"/>
      <x:c r="G58" s="2"/>
      <x:c r="H58" s="2"/>
      <x:c r="I58" s="2"/>
      <x:c r="J58" s="2"/>
      <x:c r="K58" s="2"/>
      <x:c r="L58" s="2"/>
    </x:row>
    <x:row r="59">
      <x:c r="A59" s="2"/>
      <x:c r="B59" s="2"/>
      <x:c r="C59" s="2"/>
      <x:c r="D59" s="2"/>
      <x:c r="E59" s="2"/>
      <x:c r="F59" s="2"/>
      <x:c r="G59" s="2"/>
      <x:c r="H59" s="2"/>
      <x:c r="I59" s="2"/>
      <x:c r="J59" s="2"/>
      <x:c r="K59" s="2"/>
      <x:c r="L59" s="2"/>
    </x:row>
    <x:row r="60">
      <x:c r="A60" s="2"/>
      <x:c r="B60" s="2"/>
      <x:c r="C60" s="2"/>
      <x:c r="D60" s="2"/>
      <x:c r="E60" s="2"/>
      <x:c r="F60" s="2"/>
      <x:c r="G60" s="2"/>
      <x:c r="H60" s="2"/>
      <x:c r="I60" s="2"/>
      <x:c r="J60" s="2"/>
      <x:c r="K60" s="2"/>
      <x:c r="L60" s="2"/>
    </x:row>
    <x:row r="61">
      <x:c r="A61" s="2"/>
      <x:c r="B61" s="2"/>
      <x:c r="C61" s="2"/>
      <x:c r="D61" s="2"/>
      <x:c r="E61" s="2"/>
      <x:c r="F61" s="2"/>
      <x:c r="G61" s="2"/>
      <x:c r="H61" s="2"/>
      <x:c r="I61" s="2"/>
      <x:c r="J61" s="2"/>
      <x:c r="K61" s="2"/>
      <x:c r="L61" s="2"/>
    </x:row>
    <x:row r="62">
      <x:c r="A62" s="2"/>
      <x:c r="B62" s="2"/>
      <x:c r="C62" s="2"/>
      <x:c r="D62" s="2"/>
      <x:c r="E62" s="2"/>
      <x:c r="F62" s="2"/>
      <x:c r="G62" s="2"/>
      <x:c r="H62" s="2"/>
      <x:c r="I62" s="2"/>
      <x:c r="J62" s="2"/>
      <x:c r="K62" s="2"/>
      <x:c r="L62" s="2"/>
    </x:row>
    <x:row r="63">
      <x:c r="A63" s="2"/>
      <x:c r="B63" s="2"/>
      <x:c r="C63" s="2"/>
      <x:c r="D63" s="2"/>
      <x:c r="E63" s="2"/>
      <x:c r="F63" s="2"/>
      <x:c r="G63" s="2"/>
      <x:c r="H63" s="2"/>
      <x:c r="I63" s="2"/>
      <x:c r="J63" s="2"/>
      <x:c r="K63" s="2"/>
      <x:c r="L63" s="2"/>
    </x:row>
    <x:row r="64">
      <x:c r="A64" s="2"/>
      <x:c r="B64" s="2"/>
      <x:c r="C64" s="2"/>
      <x:c r="D64" s="2"/>
      <x:c r="E64" s="2"/>
      <x:c r="F64" s="2"/>
      <x:c r="G64" s="2"/>
      <x:c r="H64" s="2"/>
      <x:c r="I64" s="2"/>
      <x:c r="J64" s="2"/>
      <x:c r="K64" s="2"/>
      <x:c r="L64" s="2"/>
    </x:row>
    <x:row r="65">
      <x:c r="A65" s="2"/>
      <x:c r="B65" s="2"/>
      <x:c r="C65" s="2"/>
      <x:c r="D65" s="2"/>
      <x:c r="E65" s="2"/>
      <x:c r="F65" s="2"/>
      <x:c r="G65" s="2"/>
      <x:c r="H65" s="2"/>
      <x:c r="I65" s="2"/>
      <x:c r="J65" s="2"/>
      <x:c r="K65" s="2"/>
      <x:c r="L65" s="2"/>
    </x:row>
    <x:row r="66">
      <x:c r="A66" s="2"/>
      <x:c r="B66" s="2"/>
      <x:c r="C66" s="2"/>
      <x:c r="D66" s="2"/>
      <x:c r="E66" s="2"/>
      <x:c r="F66" s="2"/>
      <x:c r="G66" s="2"/>
      <x:c r="H66" s="2"/>
      <x:c r="I66" s="2"/>
      <x:c r="J66" s="2"/>
      <x:c r="K66" s="2"/>
      <x:c r="L66" s="2"/>
    </x:row>
    <x:row r="67">
      <x:c r="A67" s="2"/>
      <x:c r="B67" s="2"/>
      <x:c r="C67" s="2"/>
      <x:c r="D67" s="2"/>
      <x:c r="E67" s="2"/>
      <x:c r="F67" s="2"/>
      <x:c r="G67" s="2"/>
      <x:c r="H67" s="2"/>
      <x:c r="I67" s="2"/>
      <x:c r="J67" s="2"/>
      <x:c r="K67" s="2"/>
      <x:c r="L67" s="2"/>
    </x:row>
    <x:row r="68">
      <x:c r="A68" s="2"/>
      <x:c r="B68" s="2"/>
      <x:c r="C68" s="2"/>
      <x:c r="D68" s="2"/>
      <x:c r="E68" s="2"/>
      <x:c r="F68" s="2"/>
      <x:c r="G68" s="2"/>
      <x:c r="H68" s="2"/>
      <x:c r="I68" s="2"/>
      <x:c r="J68" s="2"/>
      <x:c r="K68" s="2"/>
      <x:c r="L68" s="2"/>
    </x:row>
    <x:row r="69">
      <x:c r="A69" s="2"/>
      <x:c r="B69" s="2"/>
      <x:c r="C69" s="2"/>
      <x:c r="D69" s="2"/>
      <x:c r="E69" s="2"/>
      <x:c r="F69" s="2"/>
      <x:c r="G69" s="2"/>
      <x:c r="H69" s="2"/>
      <x:c r="I69" s="2"/>
      <x:c r="J69" s="2"/>
      <x:c r="K69" s="2"/>
      <x:c r="L69" s="2"/>
    </x:row>
    <x:row r="70">
      <x:c r="A70" s="2"/>
      <x:c r="B70" s="2"/>
      <x:c r="C70" s="2"/>
      <x:c r="D70" s="2"/>
      <x:c r="E70" s="2"/>
      <x:c r="F70" s="2"/>
      <x:c r="G70" s="2"/>
      <x:c r="H70" s="2"/>
      <x:c r="I70" s="2"/>
      <x:c r="J70" s="2"/>
      <x:c r="K70" s="2"/>
      <x:c r="L70" s="2"/>
    </x:row>
  </x:sheetData>
  <x:dataValidations count="10">
    <x:dataValidation type="list" sqref="B7">
      <x:formula1>"Ready,Not ready,Unconfirmed"</x:formula1>
    </x:dataValidation>
    <x:dataValidation type="list" sqref="B8">
      <x:formula1>"Ready,Not ready,Unconfirmed"</x:formula1>
    </x:dataValidation>
    <x:dataValidation type="list" sqref="B9">
      <x:formula1>"Ready,Not ready,Unconfirmed"</x:formula1>
    </x:dataValidation>
    <x:dataValidation type="list" sqref="B10">
      <x:formula1>"Ready,Not ready,Unconfirmed"</x:formula1>
    </x:dataValidation>
    <x:dataValidation type="list" sqref="B11">
      <x:formula1>"Ready,Not ready,Unconfirmed"</x:formula1>
    </x:dataValidation>
    <x:dataValidation type="list" sqref="B12">
      <x:formula1>"Ready,Not ready,Unconfirmed"</x:formula1>
    </x:dataValidation>
    <x:dataValidation type="list" sqref="B13">
      <x:formula1>"Ready,Not ready,Unconfirmed"</x:formula1>
    </x:dataValidation>
    <x:dataValidation type="list" sqref="B14">
      <x:formula1>"Ready,Not ready,Unconfirmed"</x:formula1>
    </x:dataValidation>
    <x:dataValidation type="list" sqref="B15">
      <x:formula1>"Ready,Not ready,Unconfirmed"</x:formula1>
    </x:dataValidation>
    <x:dataValidation type="list" sqref="B16">
      <x:formula1>"Ready,Not ready,Unconfirmed"</x:formula1>
    </x:dataValidation>
  </x:dataValidations>
  <x:pageMargins left="0.7" right="0.7" top="0.75" bottom="0.75" header="0.3" footer="0.3"/>
</x:worksheet>
</file>