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00000000002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0000000000000065"/>
    <x:sheet xmlns:r="http://schemas.openxmlformats.org/officeDocument/2006/relationships" name="Report setup" sheetId="2" r:id="R0000000000000066"/>
    <x:sheet xmlns:r="http://schemas.openxmlformats.org/officeDocument/2006/relationships" name="Meta import" sheetId="3" r:id="R0000000000000067"/>
    <x:sheet xmlns:r="http://schemas.openxmlformats.org/officeDocument/2006/relationships" name="CRM outcomes" sheetId="4" r:id="R0000000000000068"/>
    <x:sheet xmlns:r="http://schemas.openxmlformats.org/officeDocument/2006/relationships" name="Mappings" sheetId="5" r:id="R0000000000000069"/>
    <x:sheet xmlns:r="http://schemas.openxmlformats.org/officeDocument/2006/relationships" name="Diagnostics" sheetId="6" r:id="R000000000000006a"/>
    <x:sheet xmlns:r="http://schemas.openxmlformats.org/officeDocument/2006/relationships" name="Funnel" sheetId="7" r:id="R000000000000006b"/>
    <x:sheet xmlns:r="http://schemas.openxmlformats.org/officeDocument/2006/relationships" name="Decision" sheetId="8" r:id="R000000000000006c"/>
    <x:sheet xmlns:r="http://schemas.openxmlformats.org/officeDocument/2006/relationships" name="Data dictionary" sheetId="9" r:id="R000000000000006d"/>
  </x:sheets>
  <x:definedNames>
    <x:definedName name="_xlnm.Print_Area" localSheetId="7">'Decision'!$A$1:$B$15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&quot;$&quot;#,##0.00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53447"/>
      </x:patternFill>
    </x:fill>
  </x:fills>
  <x:borders count="1">
    <x:border/>
  </x:borders>
  <x:cellStyleXfs count="1">
    <x:xf numFmtId="0" fontId="0" fillId="0" borderId="0"/>
  </x:cellStyleXfs>
  <x:cellXfs count="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horizontal="center"/>
    </x:xf>
    <x:xf numFmtId="201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00000000000001" /><Relationship Type="http://schemas.openxmlformats.org/officeDocument/2006/relationships/theme" Target="/xl/theme/theme1.xml" Id="R0000000000000002" /><Relationship Type="http://schemas.openxmlformats.org/officeDocument/2006/relationships/sharedStrings" Target="/xl/sharedStrings.xml" Id="R0000000000000003" /><Relationship Type="http://schemas.openxmlformats.org/officeDocument/2006/relationships/worksheet" Target="/xl/worksheets/sheet1.xml" Id="R0000000000000065" /><Relationship Type="http://schemas.openxmlformats.org/officeDocument/2006/relationships/worksheet" Target="/xl/worksheets/sheet2.xml" Id="R0000000000000066" /><Relationship Type="http://schemas.openxmlformats.org/officeDocument/2006/relationships/worksheet" Target="/xl/worksheets/sheet3.xml" Id="R0000000000000067" /><Relationship Type="http://schemas.openxmlformats.org/officeDocument/2006/relationships/worksheet" Target="/xl/worksheets/sheet4.xml" Id="R0000000000000068" /><Relationship Type="http://schemas.openxmlformats.org/officeDocument/2006/relationships/worksheet" Target="/xl/worksheets/sheet5.xml" Id="R0000000000000069" /><Relationship Type="http://schemas.openxmlformats.org/officeDocument/2006/relationships/worksheet" Target="/xl/worksheets/sheet6.xml" Id="R000000000000006a" /><Relationship Type="http://schemas.openxmlformats.org/officeDocument/2006/relationships/worksheet" Target="/xl/worksheets/sheet7.xml" Id="R000000000000006b" /><Relationship Type="http://schemas.openxmlformats.org/officeDocument/2006/relationships/worksheet" Target="/xl/worksheets/sheet8.xml" Id="R000000000000006c" /><Relationship Type="http://schemas.openxmlformats.org/officeDocument/2006/relationships/worksheet" Target="/xl/worksheets/sheet9.xml" Id="R000000000000006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92" hidden="0" customWidth="1"/>
  </x:cols>
  <x:sheetData>
    <x:row r="1" ht="27" customHeight="1">
      <x:c r="A1" s="2" t="str">
        <x:v>FACEBOOK ADS REPORTING PACK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39" customHeight="1">
      <x:c r="A2" t="str">
        <x:v>Status</x:v>
      </x:c>
      <x:c r="B2" s="3" t="str">
        <x:v>BLANK TEMPLATE — enter your own normalized rows.</x:v>
      </x:c>
    </x:row>
    <x:row r="3" ht="39" customHeight="1">
      <x:c r="A3" t="str">
        <x:v>Scope</x:v>
      </x:c>
      <x:c r="B3" s="3" t="str">
        <x:v>One account, one currency, one inclusive local delivery window, one full-window row per ad, no breakdowns, one platform action.</x:v>
      </x:c>
    </x:row>
    <x:row r="4" ht="39" customHeight="1">
      <x:c r="A4" t="str">
        <x:v>Sequence</x:v>
      </x:c>
      <x:c r="B4" s="3" t="str">
        <x:v>1. Enter Report setup. 2. Paste Meta, CRM and Mappings rows. 3. Inspect Diagnostics. 4. Read Funnel and Decision.</x:v>
      </x:c>
    </x:row>
    <x:row r="5" ht="39" customHeight="1">
      <x:c r="A5" t="str">
        <x:v>Source files</x:v>
      </x:c>
      <x:c r="B5" s="3" t="str">
        <x:v>Use the two blank CSV headers to map source exports. Keep original source files and mapping evidence.</x:v>
      </x:c>
    </x:row>
    <x:row r="6" ht="39" customHeight="1">
      <x:c r="A6" t="str">
        <x:v>State: Blank</x:v>
      </x:c>
      <x:c r="B6" s="3" t="str">
        <x:v>Missing input. A required blank holds the report.</x:v>
      </x:c>
    </x:row>
    <x:row r="7" ht="39" customHeight="1">
      <x:c r="A7" t="str">
        <x:v>State: Zero</x:v>
      </x:c>
      <x:c r="B7" s="3" t="str">
        <x:v>Measured none. Never replace Unknown with zero.</x:v>
      </x:c>
    </x:row>
    <x:row r="8" ht="39" customHeight="1">
      <x:c r="A8" t="str">
        <x:v>State: Unknown</x:v>
      </x:c>
      <x:c r="B8" s="3" t="str">
        <x:v>Sought but unresolved; use only as a stage state with Unknown timestamp and evidence.</x:v>
      </x:c>
    </x:row>
    <x:row r="9" ht="39" customHeight="1">
      <x:c r="A9" t="str">
        <x:v>State: Not applicable</x:v>
      </x:c>
      <x:c r="B9" s="3" t="str">
        <x:v>Allowed for a No stage timestamp. It does not satisfy required evidence.</x:v>
      </x:c>
    </x:row>
    <x:row r="10" ht="39" customHeight="1">
      <x:c r="A10" t="str">
        <x:v>Capacity</x:v>
      </x:c>
      <x:c r="B10" s="3" t="str">
        <x:v>100 source rows per import. Rows beyond row 101 require a builder refresh; do not rely on displayed totals.</x:v>
      </x:c>
    </x:row>
    <x:row r="11" ht="39" customHeight="1">
      <x:c r="A11" t="str">
        <x:v>Comparison</x:v>
      </x:c>
      <x:c r="B11" s="3" t="str">
        <x:v>Meta-attributed actions and CRM-observed outcomes are separate; this report does not establish causal lift.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76" hidden="0" customWidth="1"/>
  </x:cols>
  <x:sheetData>
    <x:row r="1" ht="27" customHeight="1">
      <x:c r="A1" s="2" t="str">
        <x:v>Field</x:v>
      </x:c>
      <x:c r="B1" s="2" t="str">
        <x:v>Value</x:v>
      </x:c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t="str">
        <x:v>account_id</x:v>
      </x:c>
      <x:c r="B2" t="str"/>
    </x:row>
    <x:row r="3">
      <x:c r="A3" t="str">
        <x:v>currency</x:v>
      </x:c>
      <x:c r="B3" t="str"/>
    </x:row>
    <x:row r="4">
      <x:c r="A4" t="str">
        <x:v>account_timezone</x:v>
      </x:c>
      <x:c r="B4" t="str"/>
    </x:row>
    <x:row r="5">
      <x:c r="A5" t="str">
        <x:v>delivery_date_start</x:v>
      </x:c>
      <x:c r="B5" t="str"/>
    </x:row>
    <x:row r="6">
      <x:c r="A6" t="str">
        <x:v>delivery_date_stop</x:v>
      </x:c>
      <x:c r="B6" t="str"/>
    </x:row>
    <x:row r="7">
      <x:c r="A7" t="str">
        <x:v>crm_cohort_start</x:v>
      </x:c>
      <x:c r="B7" t="str"/>
    </x:row>
    <x:row r="8">
      <x:c r="A8" t="str">
        <x:v>crm_cohort_stop</x:v>
      </x:c>
      <x:c r="B8" t="str"/>
    </x:row>
    <x:row r="9">
      <x:c r="A9" t="str">
        <x:v>outcome_cutoff</x:v>
      </x:c>
      <x:c r="B9" t="str"/>
    </x:row>
    <x:row r="10">
      <x:c r="A10" t="str">
        <x:v>meta_extracted_at</x:v>
      </x:c>
      <x:c r="B10" t="str"/>
    </x:row>
    <x:row r="11">
      <x:c r="A11" t="str">
        <x:v>crm_extracted_at</x:v>
      </x:c>
      <x:c r="B11" t="str"/>
    </x:row>
    <x:row r="12">
      <x:c r="A12" t="str">
        <x:v>report_grain</x:v>
      </x:c>
      <x:c r="B12" t="str"/>
    </x:row>
    <x:row r="13">
      <x:c r="A13" t="str">
        <x:v>breakdown_contract</x:v>
      </x:c>
      <x:c r="B13" t="str"/>
    </x:row>
    <x:row r="14">
      <x:c r="A14" t="str">
        <x:v>platform_action_name</x:v>
      </x:c>
      <x:c r="B14" t="str"/>
    </x:row>
    <x:row r="15">
      <x:c r="A15" t="str">
        <x:v>qualified_definition</x:v>
      </x:c>
      <x:c r="B15" t="str"/>
    </x:row>
    <x:row r="16">
      <x:c r="A16" t="str">
        <x:v>booked_definition</x:v>
      </x:c>
      <x:c r="B16" t="str"/>
    </x:row>
    <x:row r="17">
      <x:c r="A17" t="str">
        <x:v>held_definition</x:v>
      </x:c>
      <x:c r="B17" t="str"/>
    </x:row>
    <x:row r="18">
      <x:c r="A18" t="str">
        <x:v>opportunity_definition</x:v>
      </x:c>
      <x:c r="B18" t="str"/>
    </x:row>
    <x:row r="19">
      <x:c r="A19" t="str">
        <x:v>minimum_join_coverage</x:v>
      </x:c>
      <x:c r="B19" s="4" t="str"/>
    </x:row>
    <x:row r="20">
      <x:c r="A20" t="str">
        <x:v>maximum_unresolved_share</x:v>
      </x:c>
      <x:c r="B20" s="4" t="str"/>
    </x:row>
    <x:row r="21">
      <x:c r="A21" t="str">
        <x:v>outcome_maturity_days</x:v>
      </x:c>
      <x:c r="B21" t="str"/>
    </x:row>
    <x:row r="22">
      <x:c r="A22" t="str">
        <x:v>minimum_resolved_crm_records</x:v>
      </x:c>
      <x:c r="B22" t="str"/>
    </x:row>
    <x:row r="23">
      <x:c r="A23" t="str">
        <x:v>minimum_resolved_booked_records</x:v>
      </x:c>
      <x:c r="B23" t="str"/>
    </x:row>
    <x:row r="24">
      <x:c r="A24" t="str">
        <x:v>minimum_qualification_rate</x:v>
      </x:c>
      <x:c r="B24" s="4" t="str"/>
    </x:row>
    <x:row r="25">
      <x:c r="A25" t="str">
        <x:v>minimum_show_rate</x:v>
      </x:c>
      <x:c r="B25" s="4" t="str"/>
    </x:row>
    <x:row r="26">
      <x:c r="A26" t="str">
        <x:v>minimum_ctr_for_delivery_review</x:v>
      </x:c>
      <x:c r="B26" s="4" t="str"/>
    </x:row>
    <x:row r="27">
      <x:c r="A27" t="str">
        <x:v>spend_evidence_boundary</x:v>
      </x:c>
      <x:c r="B27" t="str"/>
    </x:row>
    <x:row r="28">
      <x:c r="A28" t="str">
        <x:v>required_downstream_stage</x:v>
      </x:c>
      <x:c r="B28" t="str"/>
    </x:row>
    <x:row r="29">
      <x:c r="A29" t="str">
        <x:v>required_downstream_count</x:v>
      </x:c>
      <x:c r="B29" t="str"/>
    </x:row>
    <x:row r="30">
      <x:c r="A30" t="str">
        <x:v>decision_owner</x:v>
      </x:c>
      <x:c r="B30" t="str"/>
    </x:row>
    <x:row r="31">
      <x:c r="A31" t="str">
        <x:v>decision_due_date</x:v>
      </x:c>
      <x:c r="B31" t="str"/>
    </x:row>
    <x:row r="32">
      <x:c r="A32" t="str">
        <x:v>policy_evidence_reference</x:v>
      </x:c>
      <x:c r="B32" t="str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20" hidden="0" customWidth="1"/>
    <x:col min="3" max="3" width="34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19" hidden="0" customWidth="1"/>
    <x:col min="19" max="19" width="19" hidden="0" customWidth="1"/>
    <x:col min="20" max="20" width="19" hidden="0" customWidth="1"/>
    <x:col min="21" max="21" width="19" hidden="0" customWidth="1"/>
    <x:col min="22" max="22" width="19" hidden="0" customWidth="1"/>
  </x:cols>
  <x:sheetData>
    <x:row r="1" ht="27" customHeight="1">
      <x:c r="A1" s="2" t="str">
        <x:v>source_row_id</x:v>
      </x:c>
      <x:c r="B1" s="2" t="str">
        <x:v>source_file</x:v>
      </x:c>
      <x:c r="C1" s="2" t="str">
        <x:v>source_reference</x:v>
      </x:c>
      <x:c r="D1" s="2" t="str">
        <x:v>account_id</x:v>
      </x:c>
      <x:c r="E1" s="2" t="str">
        <x:v>campaign_id</x:v>
      </x:c>
      <x:c r="F1" s="2" t="str">
        <x:v>campaign_name</x:v>
      </x:c>
      <x:c r="G1" s="2" t="str">
        <x:v>adset_id</x:v>
      </x:c>
      <x:c r="H1" s="2" t="str">
        <x:v>adset_name</x:v>
      </x:c>
      <x:c r="I1" s="2" t="str">
        <x:v>ad_id</x:v>
      </x:c>
      <x:c r="J1" s="2" t="str">
        <x:v>ad_name</x:v>
      </x:c>
      <x:c r="K1" s="2" t="str">
        <x:v>date_start</x:v>
      </x:c>
      <x:c r="L1" s="2" t="str">
        <x:v>date_stop</x:v>
      </x:c>
      <x:c r="M1" s="2" t="str">
        <x:v>currency</x:v>
      </x:c>
      <x:c r="N1" s="2" t="str">
        <x:v>spend</x:v>
      </x:c>
      <x:c r="O1" s="2" t="str">
        <x:v>impressions</x:v>
      </x:c>
      <x:c r="P1" s="2" t="str">
        <x:v>link_clicks</x:v>
      </x:c>
      <x:c r="Q1" s="2" t="str">
        <x:v>platform_action_name</x:v>
      </x:c>
      <x:c r="R1" s="2" t="str">
        <x:v>platform_attributed_actions</x:v>
      </x:c>
      <x:c r="S1" s="2" t="str">
        <x:v>row_status</x:v>
      </x:c>
      <x:c r="T1" s="2" t="str">
        <x:v>diagnostic</x:v>
      </x:c>
      <x:c r="U1" s="2" t="str">
        <x:v>accepted_id</x:v>
      </x:c>
      <x:c r="V1" s="2" t="str">
        <x:v>held_id</x:v>
      </x:c>
      <x:c r="W1" s="2"/>
      <x:c r="X1" s="2"/>
      <x:c r="Y1" s="2"/>
      <x:c r="Z1" s="2"/>
    </x:row>
    <x:row r="2">
      <x:c r="S2" t="str">
        <x:f>IF(A2="","",IF(T2="","Accepted","Held"))</x:f>
      </x:c>
      <x:c r="T2" t="str">
        <x:f>IF(COUNTA(A2:R2)=0,"",IF(OR(COUNTBLANK(A2:M2)&gt;0,Q2="",R2="",OR(LOWER(TRIM(A2))="unknown",LOWER(TRIM(A2))="not applicable",LOWER(TRIM(A2))="n/a",LOWER(TRIM(A2))="na",LOWER(TRIM(A2))="pending",LOWER(TRIM(A2))="unavailable",LOWER(TRIM(A2))="denied",LOWER(TRIM(A2))="none",LOWER(TRIM(A2))="tbd",LOWER(TRIM(A2))="to be determined",LOWER(TRIM(A2))="-"),OR(LOWER(TRIM(B2))="unknown",LOWER(TRIM(B2))="not applicable",LOWER(TRIM(B2))="n/a",LOWER(TRIM(B2))="na",LOWER(TRIM(B2))="pending",LOWER(TRIM(B2))="unavailable",LOWER(TRIM(B2))="denied",LOWER(TRIM(B2))="none",LOWER(TRIM(B2))="tbd",LOWER(TRIM(B2))="to be determined",LOWER(TRIM(B2))="-"),OR(LOWER(TRIM(C2))="unknown",LOWER(TRIM(C2))="not applicable",LOWER(TRIM(C2))="n/a",LOWER(TRIM(C2))="na",LOWER(TRIM(C2))="pending",LOWER(TRIM(C2))="unavailable",LOWER(TRIM(C2))="denied",LOWER(TRIM(C2))="none",LOWER(TRIM(C2))="tbd",LOWER(TRIM(C2))="to be determined",LOWER(TRIM(C2))="-"),OR(LOWER(TRIM(D2))="unknown",LOWER(TRIM(D2))="not applicable",LOWER(TRIM(D2))="n/a",LOWER(TRIM(D2))="na",LOWER(TRIM(D2))="pending",LOWER(TRIM(D2))="unavailable",LOWER(TRIM(D2))="denied",LOWER(TRIM(D2))="none",LOWER(TRIM(D2))="tbd",LOWER(TRIM(D2))="to be determined",LOWER(TRIM(D2))="-"),OR(LOWER(TRIM(E2))="unknown",LOWER(TRIM(E2))="not applicable",LOWER(TRIM(E2))="n/a",LOWER(TRIM(E2))="na",LOWER(TRIM(E2))="pending",LOWER(TRIM(E2))="unavailable",LOWER(TRIM(E2))="denied",LOWER(TRIM(E2))="none",LOWER(TRIM(E2))="tbd",LOWER(TRIM(E2))="to be determined",LOWER(TRIM(E2))="-"),OR(LOWER(TRIM(F2))="unknown",LOWER(TRIM(F2))="not applicable",LOWER(TRIM(F2))="n/a",LOWER(TRIM(F2))="na",LOWER(TRIM(F2))="pending",LOWER(TRIM(F2))="unavailable",LOWER(TRIM(F2))="denied",LOWER(TRIM(F2))="none",LOWER(TRIM(F2))="tbd",LOWER(TRIM(F2))="to be determined",LOWER(TRIM(F2))="-"),OR(LOWER(TRIM(G2))="unknown",LOWER(TRIM(G2))="not applicable",LOWER(TRIM(G2))="n/a",LOWER(TRIM(G2))="na",LOWER(TRIM(G2))="pending",LOWER(TRIM(G2))="unavailable",LOWER(TRIM(G2))="denied",LOWER(TRIM(G2))="none",LOWER(TRIM(G2))="tbd",LOWER(TRIM(G2))="to be determined",LOWER(TRIM(G2))="-"),OR(LOWER(TRIM(H2))="unknown",LOWER(TRIM(H2))="not applicable",LOWER(TRIM(H2))="n/a",LOWER(TRIM(H2))="na",LOWER(TRIM(H2))="pending",LOWER(TRIM(H2))="unavailable",LOWER(TRIM(H2))="denied",LOWER(TRIM(H2))="none",LOWER(TRIM(H2))="tbd",LOWER(TRIM(H2))="to be determined",LOWER(TRIM(H2))="-"),OR(LOWER(TRIM(I2))="unknown",LOWER(TRIM(I2))="not applicable",LOWER(TRIM(I2))="n/a",LOWER(TRIM(I2))="na",LOWER(TRIM(I2))="pending",LOWER(TRIM(I2))="unavailable",LOWER(TRIM(I2))="denied",LOWER(TRIM(I2))="none",LOWER(TRIM(I2))="tbd",LOWER(TRIM(I2))="to be determined",LOWER(TRIM(I2))="-"),OR(LOWER(TRIM(J2))="unknown",LOWER(TRIM(J2))="not applicable",LOWER(TRIM(J2))="n/a",LOWER(TRIM(J2))="na",LOWER(TRIM(J2))="pending",LOWER(TRIM(J2))="unavailable",LOWER(TRIM(J2))="denied",LOWER(TRIM(J2))="none",LOWER(TRIM(J2))="tbd",LOWER(TRIM(J2))="to be determined",LOWER(TRIM(J2))="-"),OR(LOWER(TRIM(K2))="unknown",LOWER(TRIM(K2))="not applicable",LOWER(TRIM(K2))="n/a",LOWER(TRIM(K2))="na",LOWER(TRIM(K2))="pending",LOWER(TRIM(K2))="unavailable",LOWER(TRIM(K2))="denied",LOWER(TRIM(K2))="none",LOWER(TRIM(K2))="tbd",LOWER(TRIM(K2))="to be determined",LOWER(TRIM(K2))="-"),OR(LOWER(TRIM(L2))="unknown",LOWER(TRIM(L2))="not applicable",LOWER(TRIM(L2))="n/a",LOWER(TRIM(L2))="na",LOWER(TRIM(L2))="pending",LOWER(TRIM(L2))="unavailable",LOWER(TRIM(L2))="denied",LOWER(TRIM(L2))="none",LOWER(TRIM(L2))="tbd",LOWER(TRIM(L2))="to be determined",LOWER(TRIM(L2))="-"),OR(LOWER(TRIM(M2))="unknown",LOWER(TRIM(M2))="not applicable",LOWER(TRIM(M2))="n/a",LOWER(TRIM(M2))="na",LOWER(TRIM(M2))="pending",LOWER(TRIM(M2))="unavailable",LOWER(TRIM(M2))="denied",LOWER(TRIM(M2))="none",LOWER(TRIM(M2))="tbd",LOWER(TRIM(M2))="to be determined",LOWER(TRIM(M2))="-"),OR(LOWER(TRIM(Q2))="unknown",LOWER(TRIM(Q2))="not applicable",LOWER(TRIM(Q2))="n/a",LOWER(TRIM(Q2))="na",LOWER(TRIM(Q2))="pending",LOWER(TRIM(Q2))="unavailable",LOWER(TRIM(Q2))="denied",LOWER(TRIM(Q2))="none",LOWER(TRIM(Q2))="tbd",LOWER(TRIM(Q2))="to be determined",LOWER(TRIM(Q2))="-")),"MISSING_OR_PLACEHOLDER",IF(COUNTIF($A$2:$A$101,A2)&gt;1,"DUPLICATE_SOURCE_ROW_ID",IF(COUNTIFS($D$2:$D$101,D2,$I$2:$I$101,I2,$K$2:$K$101,K2,$L$2:$L$101,L2)&gt;1,"DUPLICATE_GRAIN_GROUP",IF(D2&lt;&gt;'Report setup'!$B$2,"MIXED_ACCOUNT",IF(M2&lt;&gt;'Report setup'!$B$3,"MIXED_CURRENCY",IF(OR(K2&lt;&gt;'Report setup'!$B$5,L2&lt;&gt;'Report setup'!$B$6),"OUT_OF_SCOPE_WINDOW",IF(Q2&lt;&gt;'Report setup'!$B$14,"MIXED_ACTION",IF(OR(NOT(ISNUMBER(N2)),NOT(ISNUMBER(O2)),NOT(ISNUMBER(P2)),NOT(ISNUMBER(R2))),"INVALID_NUMERIC",IF(OR(N2&lt;0,O2&lt;0,P2&lt;0,R2&lt;0),"NEGATIVE_VALUE",IF(OR(O2&lt;&gt;INT(O2),P2&lt;&gt;INT(P2),R2&lt;&gt;INT(R2)),"INVALID_NUMERIC",IF(P2&gt;O2,"CLICKS_EXCEED_IMPRESSIONS",""))))))))))))</x:f>
      </x:c>
      <x:c r="U2" t="str">
        <x:f>IF(S2="Accepted",A2,"")</x:f>
      </x:c>
      <x:c r="V2" t="str">
        <x:f>IF(S2="Held",A2,"")</x:f>
      </x:c>
    </x:row>
    <x:row r="3">
      <x:c r="S3" t="str">
        <x:f>IF(A3="","",IF(T3="","Accepted","Held"))</x:f>
      </x:c>
      <x:c r="T3" t="str">
        <x:f>IF(COUNTA(A3:R3)=0,"",IF(OR(COUNTBLANK(A3:M3)&gt;0,Q3="",R3="",OR(LOWER(TRIM(A3))="unknown",LOWER(TRIM(A3))="not applicable",LOWER(TRIM(A3))="n/a",LOWER(TRIM(A3))="na",LOWER(TRIM(A3))="pending",LOWER(TRIM(A3))="unavailable",LOWER(TRIM(A3))="denied",LOWER(TRIM(A3))="none",LOWER(TRIM(A3))="tbd",LOWER(TRIM(A3))="to be determined",LOWER(TRIM(A3))="-"),OR(LOWER(TRIM(B3))="unknown",LOWER(TRIM(B3))="not applicable",LOWER(TRIM(B3))="n/a",LOWER(TRIM(B3))="na",LOWER(TRIM(B3))="pending",LOWER(TRIM(B3))="unavailable",LOWER(TRIM(B3))="denied",LOWER(TRIM(B3))="none",LOWER(TRIM(B3))="tbd",LOWER(TRIM(B3))="to be determined",LOWER(TRIM(B3))="-"),OR(LOWER(TRIM(C3))="unknown",LOWER(TRIM(C3))="not applicable",LOWER(TRIM(C3))="n/a",LOWER(TRIM(C3))="na",LOWER(TRIM(C3))="pending",LOWER(TRIM(C3))="unavailable",LOWER(TRIM(C3))="denied",LOWER(TRIM(C3))="none",LOWER(TRIM(C3))="tbd",LOWER(TRIM(C3))="to be determined",LOWER(TRIM(C3))="-"),OR(LOWER(TRIM(D3))="unknown",LOWER(TRIM(D3))="not applicable",LOWER(TRIM(D3))="n/a",LOWER(TRIM(D3))="na",LOWER(TRIM(D3))="pending",LOWER(TRIM(D3))="unavailable",LOWER(TRIM(D3))="denied",LOWER(TRIM(D3))="none",LOWER(TRIM(D3))="tbd",LOWER(TRIM(D3))="to be determined",LOWER(TRIM(D3))="-"),OR(LOWER(TRIM(E3))="unknown",LOWER(TRIM(E3))="not applicable",LOWER(TRIM(E3))="n/a",LOWER(TRIM(E3))="na",LOWER(TRIM(E3))="pending",LOWER(TRIM(E3))="unavailable",LOWER(TRIM(E3))="denied",LOWER(TRIM(E3))="none",LOWER(TRIM(E3))="tbd",LOWER(TRIM(E3))="to be determined",LOWER(TRIM(E3))="-"),OR(LOWER(TRIM(F3))="unknown",LOWER(TRIM(F3))="not applicable",LOWER(TRIM(F3))="n/a",LOWER(TRIM(F3))="na",LOWER(TRIM(F3))="pending",LOWER(TRIM(F3))="unavailable",LOWER(TRIM(F3))="denied",LOWER(TRIM(F3))="none",LOWER(TRIM(F3))="tbd",LOWER(TRIM(F3))="to be determined",LOWER(TRIM(F3))="-"),OR(LOWER(TRIM(G3))="unknown",LOWER(TRIM(G3))="not applicable",LOWER(TRIM(G3))="n/a",LOWER(TRIM(G3))="na",LOWER(TRIM(G3))="pending",LOWER(TRIM(G3))="unavailable",LOWER(TRIM(G3))="denied",LOWER(TRIM(G3))="none",LOWER(TRIM(G3))="tbd",LOWER(TRIM(G3))="to be determined",LOWER(TRIM(G3))="-"),OR(LOWER(TRIM(H3))="unknown",LOWER(TRIM(H3))="not applicable",LOWER(TRIM(H3))="n/a",LOWER(TRIM(H3))="na",LOWER(TRIM(H3))="pending",LOWER(TRIM(H3))="unavailable",LOWER(TRIM(H3))="denied",LOWER(TRIM(H3))="none",LOWER(TRIM(H3))="tbd",LOWER(TRIM(H3))="to be determined",LOWER(TRIM(H3))="-"),OR(LOWER(TRIM(I3))="unknown",LOWER(TRIM(I3))="not applicable",LOWER(TRIM(I3))="n/a",LOWER(TRIM(I3))="na",LOWER(TRIM(I3))="pending",LOWER(TRIM(I3))="unavailable",LOWER(TRIM(I3))="denied",LOWER(TRIM(I3))="none",LOWER(TRIM(I3))="tbd",LOWER(TRIM(I3))="to be determined",LOWER(TRIM(I3))="-"),OR(LOWER(TRIM(J3))="unknown",LOWER(TRIM(J3))="not applicable",LOWER(TRIM(J3))="n/a",LOWER(TRIM(J3))="na",LOWER(TRIM(J3))="pending",LOWER(TRIM(J3))="unavailable",LOWER(TRIM(J3))="denied",LOWER(TRIM(J3))="none",LOWER(TRIM(J3))="tbd",LOWER(TRIM(J3))="to be determined",LOWER(TRIM(J3))="-"),OR(LOWER(TRIM(K3))="unknown",LOWER(TRIM(K3))="not applicable",LOWER(TRIM(K3))="n/a",LOWER(TRIM(K3))="na",LOWER(TRIM(K3))="pending",LOWER(TRIM(K3))="unavailable",LOWER(TRIM(K3))="denied",LOWER(TRIM(K3))="none",LOWER(TRIM(K3))="tbd",LOWER(TRIM(K3))="to be determined",LOWER(TRIM(K3))="-"),OR(LOWER(TRIM(L3))="unknown",LOWER(TRIM(L3))="not applicable",LOWER(TRIM(L3))="n/a",LOWER(TRIM(L3))="na",LOWER(TRIM(L3))="pending",LOWER(TRIM(L3))="unavailable",LOWER(TRIM(L3))="denied",LOWER(TRIM(L3))="none",LOWER(TRIM(L3))="tbd",LOWER(TRIM(L3))="to be determined",LOWER(TRIM(L3))="-"),OR(LOWER(TRIM(M3))="unknown",LOWER(TRIM(M3))="not applicable",LOWER(TRIM(M3))="n/a",LOWER(TRIM(M3))="na",LOWER(TRIM(M3))="pending",LOWER(TRIM(M3))="unavailable",LOWER(TRIM(M3))="denied",LOWER(TRIM(M3))="none",LOWER(TRIM(M3))="tbd",LOWER(TRIM(M3))="to be determined",LOWER(TRIM(M3))="-"),OR(LOWER(TRIM(Q3))="unknown",LOWER(TRIM(Q3))="not applicable",LOWER(TRIM(Q3))="n/a",LOWER(TRIM(Q3))="na",LOWER(TRIM(Q3))="pending",LOWER(TRIM(Q3))="unavailable",LOWER(TRIM(Q3))="denied",LOWER(TRIM(Q3))="none",LOWER(TRIM(Q3))="tbd",LOWER(TRIM(Q3))="to be determined",LOWER(TRIM(Q3))="-")),"MISSING_OR_PLACEHOLDER",IF(COUNTIF($A$2:$A$101,A3)&gt;1,"DUPLICATE_SOURCE_ROW_ID",IF(COUNTIFS($D$2:$D$101,D3,$I$2:$I$101,I3,$K$2:$K$101,K3,$L$2:$L$101,L3)&gt;1,"DUPLICATE_GRAIN_GROUP",IF(D3&lt;&gt;'Report setup'!$B$2,"MIXED_ACCOUNT",IF(M3&lt;&gt;'Report setup'!$B$3,"MIXED_CURRENCY",IF(OR(K3&lt;&gt;'Report setup'!$B$5,L3&lt;&gt;'Report setup'!$B$6),"OUT_OF_SCOPE_WINDOW",IF(Q3&lt;&gt;'Report setup'!$B$14,"MIXED_ACTION",IF(OR(NOT(ISNUMBER(N3)),NOT(ISNUMBER(O3)),NOT(ISNUMBER(P3)),NOT(ISNUMBER(R3))),"INVALID_NUMERIC",IF(OR(N3&lt;0,O3&lt;0,P3&lt;0,R3&lt;0),"NEGATIVE_VALUE",IF(OR(O3&lt;&gt;INT(O3),P3&lt;&gt;INT(P3),R3&lt;&gt;INT(R3)),"INVALID_NUMERIC",IF(P3&gt;O3,"CLICKS_EXCEED_IMPRESSIONS",""))))))))))))</x:f>
      </x:c>
      <x:c r="U3" t="str">
        <x:f>IF(S3="Accepted",A3,"")</x:f>
      </x:c>
      <x:c r="V3" t="str">
        <x:f>IF(S3="Held",A3,"")</x:f>
      </x:c>
    </x:row>
    <x:row r="4">
      <x:c r="S4" t="str">
        <x:f>IF(A4="","",IF(T4="","Accepted","Held"))</x:f>
      </x:c>
      <x:c r="T4" t="str">
        <x:f>IF(COUNTA(A4:R4)=0,"",IF(OR(COUNTBLANK(A4:M4)&gt;0,Q4="",R4="",OR(LOWER(TRIM(A4))="unknown",LOWER(TRIM(A4))="not applicable",LOWER(TRIM(A4))="n/a",LOWER(TRIM(A4))="na",LOWER(TRIM(A4))="pending",LOWER(TRIM(A4))="unavailable",LOWER(TRIM(A4))="denied",LOWER(TRIM(A4))="none",LOWER(TRIM(A4))="tbd",LOWER(TRIM(A4))="to be determined",LOWER(TRIM(A4))="-"),OR(LOWER(TRIM(B4))="unknown",LOWER(TRIM(B4))="not applicable",LOWER(TRIM(B4))="n/a",LOWER(TRIM(B4))="na",LOWER(TRIM(B4))="pending",LOWER(TRIM(B4))="unavailable",LOWER(TRIM(B4))="denied",LOWER(TRIM(B4))="none",LOWER(TRIM(B4))="tbd",LOWER(TRIM(B4))="to be determined",LOWER(TRIM(B4))="-"),OR(LOWER(TRIM(C4))="unknown",LOWER(TRIM(C4))="not applicable",LOWER(TRIM(C4))="n/a",LOWER(TRIM(C4))="na",LOWER(TRIM(C4))="pending",LOWER(TRIM(C4))="unavailable",LOWER(TRIM(C4))="denied",LOWER(TRIM(C4))="none",LOWER(TRIM(C4))="tbd",LOWER(TRIM(C4))="to be determined",LOWER(TRIM(C4))="-"),OR(LOWER(TRIM(D4))="unknown",LOWER(TRIM(D4))="not applicable",LOWER(TRIM(D4))="n/a",LOWER(TRIM(D4))="na",LOWER(TRIM(D4))="pending",LOWER(TRIM(D4))="unavailable",LOWER(TRIM(D4))="denied",LOWER(TRIM(D4))="none",LOWER(TRIM(D4))="tbd",LOWER(TRIM(D4))="to be determined",LOWER(TRIM(D4))="-"),OR(LOWER(TRIM(E4))="unknown",LOWER(TRIM(E4))="not applicable",LOWER(TRIM(E4))="n/a",LOWER(TRIM(E4))="na",LOWER(TRIM(E4))="pending",LOWER(TRIM(E4))="unavailable",LOWER(TRIM(E4))="denied",LOWER(TRIM(E4))="none",LOWER(TRIM(E4))="tbd",LOWER(TRIM(E4))="to be determined",LOWER(TRIM(E4))="-"),OR(LOWER(TRIM(F4))="unknown",LOWER(TRIM(F4))="not applicable",LOWER(TRIM(F4))="n/a",LOWER(TRIM(F4))="na",LOWER(TRIM(F4))="pending",LOWER(TRIM(F4))="unavailable",LOWER(TRIM(F4))="denied",LOWER(TRIM(F4))="none",LOWER(TRIM(F4))="tbd",LOWER(TRIM(F4))="to be determined",LOWER(TRIM(F4))="-"),OR(LOWER(TRIM(G4))="unknown",LOWER(TRIM(G4))="not applicable",LOWER(TRIM(G4))="n/a",LOWER(TRIM(G4))="na",LOWER(TRIM(G4))="pending",LOWER(TRIM(G4))="unavailable",LOWER(TRIM(G4))="denied",LOWER(TRIM(G4))="none",LOWER(TRIM(G4))="tbd",LOWER(TRIM(G4))="to be determined",LOWER(TRIM(G4))="-"),OR(LOWER(TRIM(H4))="unknown",LOWER(TRIM(H4))="not applicable",LOWER(TRIM(H4))="n/a",LOWER(TRIM(H4))="na",LOWER(TRIM(H4))="pending",LOWER(TRIM(H4))="unavailable",LOWER(TRIM(H4))="denied",LOWER(TRIM(H4))="none",LOWER(TRIM(H4))="tbd",LOWER(TRIM(H4))="to be determined",LOWER(TRIM(H4))="-"),OR(LOWER(TRIM(I4))="unknown",LOWER(TRIM(I4))="not applicable",LOWER(TRIM(I4))="n/a",LOWER(TRIM(I4))="na",LOWER(TRIM(I4))="pending",LOWER(TRIM(I4))="unavailable",LOWER(TRIM(I4))="denied",LOWER(TRIM(I4))="none",LOWER(TRIM(I4))="tbd",LOWER(TRIM(I4))="to be determined",LOWER(TRIM(I4))="-"),OR(LOWER(TRIM(J4))="unknown",LOWER(TRIM(J4))="not applicable",LOWER(TRIM(J4))="n/a",LOWER(TRIM(J4))="na",LOWER(TRIM(J4))="pending",LOWER(TRIM(J4))="unavailable",LOWER(TRIM(J4))="denied",LOWER(TRIM(J4))="none",LOWER(TRIM(J4))="tbd",LOWER(TRIM(J4))="to be determined",LOWER(TRIM(J4))="-"),OR(LOWER(TRIM(K4))="unknown",LOWER(TRIM(K4))="not applicable",LOWER(TRIM(K4))="n/a",LOWER(TRIM(K4))="na",LOWER(TRIM(K4))="pending",LOWER(TRIM(K4))="unavailable",LOWER(TRIM(K4))="denied",LOWER(TRIM(K4))="none",LOWER(TRIM(K4))="tbd",LOWER(TRIM(K4))="to be determined",LOWER(TRIM(K4))="-"),OR(LOWER(TRIM(L4))="unknown",LOWER(TRIM(L4))="not applicable",LOWER(TRIM(L4))="n/a",LOWER(TRIM(L4))="na",LOWER(TRIM(L4))="pending",LOWER(TRIM(L4))="unavailable",LOWER(TRIM(L4))="denied",LOWER(TRIM(L4))="none",LOWER(TRIM(L4))="tbd",LOWER(TRIM(L4))="to be determined",LOWER(TRIM(L4))="-"),OR(LOWER(TRIM(M4))="unknown",LOWER(TRIM(M4))="not applicable",LOWER(TRIM(M4))="n/a",LOWER(TRIM(M4))="na",LOWER(TRIM(M4))="pending",LOWER(TRIM(M4))="unavailable",LOWER(TRIM(M4))="denied",LOWER(TRIM(M4))="none",LOWER(TRIM(M4))="tbd",LOWER(TRIM(M4))="to be determined",LOWER(TRIM(M4))="-"),OR(LOWER(TRIM(Q4))="unknown",LOWER(TRIM(Q4))="not applicable",LOWER(TRIM(Q4))="n/a",LOWER(TRIM(Q4))="na",LOWER(TRIM(Q4))="pending",LOWER(TRIM(Q4))="unavailable",LOWER(TRIM(Q4))="denied",LOWER(TRIM(Q4))="none",LOWER(TRIM(Q4))="tbd",LOWER(TRIM(Q4))="to be determined",LOWER(TRIM(Q4))="-")),"MISSING_OR_PLACEHOLDER",IF(COUNTIF($A$2:$A$101,A4)&gt;1,"DUPLICATE_SOURCE_ROW_ID",IF(COUNTIFS($D$2:$D$101,D4,$I$2:$I$101,I4,$K$2:$K$101,K4,$L$2:$L$101,L4)&gt;1,"DUPLICATE_GRAIN_GROUP",IF(D4&lt;&gt;'Report setup'!$B$2,"MIXED_ACCOUNT",IF(M4&lt;&gt;'Report setup'!$B$3,"MIXED_CURRENCY",IF(OR(K4&lt;&gt;'Report setup'!$B$5,L4&lt;&gt;'Report setup'!$B$6),"OUT_OF_SCOPE_WINDOW",IF(Q4&lt;&gt;'Report setup'!$B$14,"MIXED_ACTION",IF(OR(NOT(ISNUMBER(N4)),NOT(ISNUMBER(O4)),NOT(ISNUMBER(P4)),NOT(ISNUMBER(R4))),"INVALID_NUMERIC",IF(OR(N4&lt;0,O4&lt;0,P4&lt;0,R4&lt;0),"NEGATIVE_VALUE",IF(OR(O4&lt;&gt;INT(O4),P4&lt;&gt;INT(P4),R4&lt;&gt;INT(R4)),"INVALID_NUMERIC",IF(P4&gt;O4,"CLICKS_EXCEED_IMPRESSIONS",""))))))))))))</x:f>
      </x:c>
      <x:c r="U4" t="str">
        <x:f>IF(S4="Accepted",A4,"")</x:f>
      </x:c>
      <x:c r="V4" t="str">
        <x:f>IF(S4="Held",A4,"")</x:f>
      </x:c>
    </x:row>
    <x:row r="5">
      <x:c r="S5" t="str">
        <x:f>IF(A5="","",IF(T5="","Accepted","Held"))</x:f>
      </x:c>
      <x:c r="T5" t="str">
        <x:f>IF(COUNTA(A5:R5)=0,"",IF(OR(COUNTBLANK(A5:M5)&gt;0,Q5="",R5="",OR(LOWER(TRIM(A5))="unknown",LOWER(TRIM(A5))="not applicable",LOWER(TRIM(A5))="n/a",LOWER(TRIM(A5))="na",LOWER(TRIM(A5))="pending",LOWER(TRIM(A5))="unavailable",LOWER(TRIM(A5))="denied",LOWER(TRIM(A5))="none",LOWER(TRIM(A5))="tbd",LOWER(TRIM(A5))="to be determined",LOWER(TRIM(A5))="-"),OR(LOWER(TRIM(B5))="unknown",LOWER(TRIM(B5))="not applicable",LOWER(TRIM(B5))="n/a",LOWER(TRIM(B5))="na",LOWER(TRIM(B5))="pending",LOWER(TRIM(B5))="unavailable",LOWER(TRIM(B5))="denied",LOWER(TRIM(B5))="none",LOWER(TRIM(B5))="tbd",LOWER(TRIM(B5))="to be determined",LOWER(TRIM(B5))="-"),OR(LOWER(TRIM(C5))="unknown",LOWER(TRIM(C5))="not applicable",LOWER(TRIM(C5))="n/a",LOWER(TRIM(C5))="na",LOWER(TRIM(C5))="pending",LOWER(TRIM(C5))="unavailable",LOWER(TRIM(C5))="denied",LOWER(TRIM(C5))="none",LOWER(TRIM(C5))="tbd",LOWER(TRIM(C5))="to be determined",LOWER(TRIM(C5))="-"),OR(LOWER(TRIM(D5))="unknown",LOWER(TRIM(D5))="not applicable",LOWER(TRIM(D5))="n/a",LOWER(TRIM(D5))="na",LOWER(TRIM(D5))="pending",LOWER(TRIM(D5))="unavailable",LOWER(TRIM(D5))="denied",LOWER(TRIM(D5))="none",LOWER(TRIM(D5))="tbd",LOWER(TRIM(D5))="to be determined",LOWER(TRIM(D5))="-"),OR(LOWER(TRIM(E5))="unknown",LOWER(TRIM(E5))="not applicable",LOWER(TRIM(E5))="n/a",LOWER(TRIM(E5))="na",LOWER(TRIM(E5))="pending",LOWER(TRIM(E5))="unavailable",LOWER(TRIM(E5))="denied",LOWER(TRIM(E5))="none",LOWER(TRIM(E5))="tbd",LOWER(TRIM(E5))="to be determined",LOWER(TRIM(E5))="-"),OR(LOWER(TRIM(F5))="unknown",LOWER(TRIM(F5))="not applicable",LOWER(TRIM(F5))="n/a",LOWER(TRIM(F5))="na",LOWER(TRIM(F5))="pending",LOWER(TRIM(F5))="unavailable",LOWER(TRIM(F5))="denied",LOWER(TRIM(F5))="none",LOWER(TRIM(F5))="tbd",LOWER(TRIM(F5))="to be determined",LOWER(TRIM(F5))="-"),OR(LOWER(TRIM(G5))="unknown",LOWER(TRIM(G5))="not applicable",LOWER(TRIM(G5))="n/a",LOWER(TRIM(G5))="na",LOWER(TRIM(G5))="pending",LOWER(TRIM(G5))="unavailable",LOWER(TRIM(G5))="denied",LOWER(TRIM(G5))="none",LOWER(TRIM(G5))="tbd",LOWER(TRIM(G5))="to be determined",LOWER(TRIM(G5))="-"),OR(LOWER(TRIM(H5))="unknown",LOWER(TRIM(H5))="not applicable",LOWER(TRIM(H5))="n/a",LOWER(TRIM(H5))="na",LOWER(TRIM(H5))="pending",LOWER(TRIM(H5))="unavailable",LOWER(TRIM(H5))="denied",LOWER(TRIM(H5))="none",LOWER(TRIM(H5))="tbd",LOWER(TRIM(H5))="to be determined",LOWER(TRIM(H5))="-"),OR(LOWER(TRIM(I5))="unknown",LOWER(TRIM(I5))="not applicable",LOWER(TRIM(I5))="n/a",LOWER(TRIM(I5))="na",LOWER(TRIM(I5))="pending",LOWER(TRIM(I5))="unavailable",LOWER(TRIM(I5))="denied",LOWER(TRIM(I5))="none",LOWER(TRIM(I5))="tbd",LOWER(TRIM(I5))="to be determined",LOWER(TRIM(I5))="-"),OR(LOWER(TRIM(J5))="unknown",LOWER(TRIM(J5))="not applicable",LOWER(TRIM(J5))="n/a",LOWER(TRIM(J5))="na",LOWER(TRIM(J5))="pending",LOWER(TRIM(J5))="unavailable",LOWER(TRIM(J5))="denied",LOWER(TRIM(J5))="none",LOWER(TRIM(J5))="tbd",LOWER(TRIM(J5))="to be determined",LOWER(TRIM(J5))="-"),OR(LOWER(TRIM(K5))="unknown",LOWER(TRIM(K5))="not applicable",LOWER(TRIM(K5))="n/a",LOWER(TRIM(K5))="na",LOWER(TRIM(K5))="pending",LOWER(TRIM(K5))="unavailable",LOWER(TRIM(K5))="denied",LOWER(TRIM(K5))="none",LOWER(TRIM(K5))="tbd",LOWER(TRIM(K5))="to be determined",LOWER(TRIM(K5))="-"),OR(LOWER(TRIM(L5))="unknown",LOWER(TRIM(L5))="not applicable",LOWER(TRIM(L5))="n/a",LOWER(TRIM(L5))="na",LOWER(TRIM(L5))="pending",LOWER(TRIM(L5))="unavailable",LOWER(TRIM(L5))="denied",LOWER(TRIM(L5))="none",LOWER(TRIM(L5))="tbd",LOWER(TRIM(L5))="to be determined",LOWER(TRIM(L5))="-"),OR(LOWER(TRIM(M5))="unknown",LOWER(TRIM(M5))="not applicable",LOWER(TRIM(M5))="n/a",LOWER(TRIM(M5))="na",LOWER(TRIM(M5))="pending",LOWER(TRIM(M5))="unavailable",LOWER(TRIM(M5))="denied",LOWER(TRIM(M5))="none",LOWER(TRIM(M5))="tbd",LOWER(TRIM(M5))="to be determined",LOWER(TRIM(M5))="-"),OR(LOWER(TRIM(Q5))="unknown",LOWER(TRIM(Q5))="not applicable",LOWER(TRIM(Q5))="n/a",LOWER(TRIM(Q5))="na",LOWER(TRIM(Q5))="pending",LOWER(TRIM(Q5))="unavailable",LOWER(TRIM(Q5))="denied",LOWER(TRIM(Q5))="none",LOWER(TRIM(Q5))="tbd",LOWER(TRIM(Q5))="to be determined",LOWER(TRIM(Q5))="-")),"MISSING_OR_PLACEHOLDER",IF(COUNTIF($A$2:$A$101,A5)&gt;1,"DUPLICATE_SOURCE_ROW_ID",IF(COUNTIFS($D$2:$D$101,D5,$I$2:$I$101,I5,$K$2:$K$101,K5,$L$2:$L$101,L5)&gt;1,"DUPLICATE_GRAIN_GROUP",IF(D5&lt;&gt;'Report setup'!$B$2,"MIXED_ACCOUNT",IF(M5&lt;&gt;'Report setup'!$B$3,"MIXED_CURRENCY",IF(OR(K5&lt;&gt;'Report setup'!$B$5,L5&lt;&gt;'Report setup'!$B$6),"OUT_OF_SCOPE_WINDOW",IF(Q5&lt;&gt;'Report setup'!$B$14,"MIXED_ACTION",IF(OR(NOT(ISNUMBER(N5)),NOT(ISNUMBER(O5)),NOT(ISNUMBER(P5)),NOT(ISNUMBER(R5))),"INVALID_NUMERIC",IF(OR(N5&lt;0,O5&lt;0,P5&lt;0,R5&lt;0),"NEGATIVE_VALUE",IF(OR(O5&lt;&gt;INT(O5),P5&lt;&gt;INT(P5),R5&lt;&gt;INT(R5)),"INVALID_NUMERIC",IF(P5&gt;O5,"CLICKS_EXCEED_IMPRESSIONS",""))))))))))))</x:f>
      </x:c>
      <x:c r="U5" t="str">
        <x:f>IF(S5="Accepted",A5,"")</x:f>
      </x:c>
      <x:c r="V5" t="str">
        <x:f>IF(S5="Held",A5,"")</x:f>
      </x:c>
    </x:row>
    <x:row r="6">
      <x:c r="S6" t="str">
        <x:f>IF(A6="","",IF(T6="","Accepted","Held"))</x:f>
      </x:c>
      <x:c r="T6" t="str">
        <x:f>IF(COUNTA(A6:R6)=0,"",IF(OR(COUNTBLANK(A6:M6)&gt;0,Q6="",R6="",OR(LOWER(TRIM(A6))="unknown",LOWER(TRIM(A6))="not applicable",LOWER(TRIM(A6))="n/a",LOWER(TRIM(A6))="na",LOWER(TRIM(A6))="pending",LOWER(TRIM(A6))="unavailable",LOWER(TRIM(A6))="denied",LOWER(TRIM(A6))="none",LOWER(TRIM(A6))="tbd",LOWER(TRIM(A6))="to be determined",LOWER(TRIM(A6))="-"),OR(LOWER(TRIM(B6))="unknown",LOWER(TRIM(B6))="not applicable",LOWER(TRIM(B6))="n/a",LOWER(TRIM(B6))="na",LOWER(TRIM(B6))="pending",LOWER(TRIM(B6))="unavailable",LOWER(TRIM(B6))="denied",LOWER(TRIM(B6))="none",LOWER(TRIM(B6))="tbd",LOWER(TRIM(B6))="to be determined",LOWER(TRIM(B6))="-"),OR(LOWER(TRIM(C6))="unknown",LOWER(TRIM(C6))="not applicable",LOWER(TRIM(C6))="n/a",LOWER(TRIM(C6))="na",LOWER(TRIM(C6))="pending",LOWER(TRIM(C6))="unavailable",LOWER(TRIM(C6))="denied",LOWER(TRIM(C6))="none",LOWER(TRIM(C6))="tbd",LOWER(TRIM(C6))="to be determined",LOWER(TRIM(C6))="-"),OR(LOWER(TRIM(D6))="unknown",LOWER(TRIM(D6))="not applicable",LOWER(TRIM(D6))="n/a",LOWER(TRIM(D6))="na",LOWER(TRIM(D6))="pending",LOWER(TRIM(D6))="unavailable",LOWER(TRIM(D6))="denied",LOWER(TRIM(D6))="none",LOWER(TRIM(D6))="tbd",LOWER(TRIM(D6))="to be determined",LOWER(TRIM(D6))="-"),OR(LOWER(TRIM(E6))="unknown",LOWER(TRIM(E6))="not applicable",LOWER(TRIM(E6))="n/a",LOWER(TRIM(E6))="na",LOWER(TRIM(E6))="pending",LOWER(TRIM(E6))="unavailable",LOWER(TRIM(E6))="denied",LOWER(TRIM(E6))="none",LOWER(TRIM(E6))="tbd",LOWER(TRIM(E6))="to be determined",LOWER(TRIM(E6))="-"),OR(LOWER(TRIM(F6))="unknown",LOWER(TRIM(F6))="not applicable",LOWER(TRIM(F6))="n/a",LOWER(TRIM(F6))="na",LOWER(TRIM(F6))="pending",LOWER(TRIM(F6))="unavailable",LOWER(TRIM(F6))="denied",LOWER(TRIM(F6))="none",LOWER(TRIM(F6))="tbd",LOWER(TRIM(F6))="to be determined",LOWER(TRIM(F6))="-"),OR(LOWER(TRIM(G6))="unknown",LOWER(TRIM(G6))="not applicable",LOWER(TRIM(G6))="n/a",LOWER(TRIM(G6))="na",LOWER(TRIM(G6))="pending",LOWER(TRIM(G6))="unavailable",LOWER(TRIM(G6))="denied",LOWER(TRIM(G6))="none",LOWER(TRIM(G6))="tbd",LOWER(TRIM(G6))="to be determined",LOWER(TRIM(G6))="-"),OR(LOWER(TRIM(H6))="unknown",LOWER(TRIM(H6))="not applicable",LOWER(TRIM(H6))="n/a",LOWER(TRIM(H6))="na",LOWER(TRIM(H6))="pending",LOWER(TRIM(H6))="unavailable",LOWER(TRIM(H6))="denied",LOWER(TRIM(H6))="none",LOWER(TRIM(H6))="tbd",LOWER(TRIM(H6))="to be determined",LOWER(TRIM(H6))="-"),OR(LOWER(TRIM(I6))="unknown",LOWER(TRIM(I6))="not applicable",LOWER(TRIM(I6))="n/a",LOWER(TRIM(I6))="na",LOWER(TRIM(I6))="pending",LOWER(TRIM(I6))="unavailable",LOWER(TRIM(I6))="denied",LOWER(TRIM(I6))="none",LOWER(TRIM(I6))="tbd",LOWER(TRIM(I6))="to be determined",LOWER(TRIM(I6))="-"),OR(LOWER(TRIM(J6))="unknown",LOWER(TRIM(J6))="not applicable",LOWER(TRIM(J6))="n/a",LOWER(TRIM(J6))="na",LOWER(TRIM(J6))="pending",LOWER(TRIM(J6))="unavailable",LOWER(TRIM(J6))="denied",LOWER(TRIM(J6))="none",LOWER(TRIM(J6))="tbd",LOWER(TRIM(J6))="to be determined",LOWER(TRIM(J6))="-"),OR(LOWER(TRIM(K6))="unknown",LOWER(TRIM(K6))="not applicable",LOWER(TRIM(K6))="n/a",LOWER(TRIM(K6))="na",LOWER(TRIM(K6))="pending",LOWER(TRIM(K6))="unavailable",LOWER(TRIM(K6))="denied",LOWER(TRIM(K6))="none",LOWER(TRIM(K6))="tbd",LOWER(TRIM(K6))="to be determined",LOWER(TRIM(K6))="-"),OR(LOWER(TRIM(L6))="unknown",LOWER(TRIM(L6))="not applicable",LOWER(TRIM(L6))="n/a",LOWER(TRIM(L6))="na",LOWER(TRIM(L6))="pending",LOWER(TRIM(L6))="unavailable",LOWER(TRIM(L6))="denied",LOWER(TRIM(L6))="none",LOWER(TRIM(L6))="tbd",LOWER(TRIM(L6))="to be determined",LOWER(TRIM(L6))="-"),OR(LOWER(TRIM(M6))="unknown",LOWER(TRIM(M6))="not applicable",LOWER(TRIM(M6))="n/a",LOWER(TRIM(M6))="na",LOWER(TRIM(M6))="pending",LOWER(TRIM(M6))="unavailable",LOWER(TRIM(M6))="denied",LOWER(TRIM(M6))="none",LOWER(TRIM(M6))="tbd",LOWER(TRIM(M6))="to be determined",LOWER(TRIM(M6))="-"),OR(LOWER(TRIM(Q6))="unknown",LOWER(TRIM(Q6))="not applicable",LOWER(TRIM(Q6))="n/a",LOWER(TRIM(Q6))="na",LOWER(TRIM(Q6))="pending",LOWER(TRIM(Q6))="unavailable",LOWER(TRIM(Q6))="denied",LOWER(TRIM(Q6))="none",LOWER(TRIM(Q6))="tbd",LOWER(TRIM(Q6))="to be determined",LOWER(TRIM(Q6))="-")),"MISSING_OR_PLACEHOLDER",IF(COUNTIF($A$2:$A$101,A6)&gt;1,"DUPLICATE_SOURCE_ROW_ID",IF(COUNTIFS($D$2:$D$101,D6,$I$2:$I$101,I6,$K$2:$K$101,K6,$L$2:$L$101,L6)&gt;1,"DUPLICATE_GRAIN_GROUP",IF(D6&lt;&gt;'Report setup'!$B$2,"MIXED_ACCOUNT",IF(M6&lt;&gt;'Report setup'!$B$3,"MIXED_CURRENCY",IF(OR(K6&lt;&gt;'Report setup'!$B$5,L6&lt;&gt;'Report setup'!$B$6),"OUT_OF_SCOPE_WINDOW",IF(Q6&lt;&gt;'Report setup'!$B$14,"MIXED_ACTION",IF(OR(NOT(ISNUMBER(N6)),NOT(ISNUMBER(O6)),NOT(ISNUMBER(P6)),NOT(ISNUMBER(R6))),"INVALID_NUMERIC",IF(OR(N6&lt;0,O6&lt;0,P6&lt;0,R6&lt;0),"NEGATIVE_VALUE",IF(OR(O6&lt;&gt;INT(O6),P6&lt;&gt;INT(P6),R6&lt;&gt;INT(R6)),"INVALID_NUMERIC",IF(P6&gt;O6,"CLICKS_EXCEED_IMPRESSIONS",""))))))))))))</x:f>
      </x:c>
      <x:c r="U6" t="str">
        <x:f>IF(S6="Accepted",A6,"")</x:f>
      </x:c>
      <x:c r="V6" t="str">
        <x:f>IF(S6="Held",A6,"")</x:f>
      </x:c>
    </x:row>
    <x:row r="7">
      <x:c r="S7" t="str">
        <x:f>IF(A7="","",IF(T7="","Accepted","Held"))</x:f>
      </x:c>
      <x:c r="T7" t="str">
        <x:f>IF(COUNTA(A7:R7)=0,"",IF(OR(COUNTBLANK(A7:M7)&gt;0,Q7="",R7="",OR(LOWER(TRIM(A7))="unknown",LOWER(TRIM(A7))="not applicable",LOWER(TRIM(A7))="n/a",LOWER(TRIM(A7))="na",LOWER(TRIM(A7))="pending",LOWER(TRIM(A7))="unavailable",LOWER(TRIM(A7))="denied",LOWER(TRIM(A7))="none",LOWER(TRIM(A7))="tbd",LOWER(TRIM(A7))="to be determined",LOWER(TRIM(A7))="-"),OR(LOWER(TRIM(B7))="unknown",LOWER(TRIM(B7))="not applicable",LOWER(TRIM(B7))="n/a",LOWER(TRIM(B7))="na",LOWER(TRIM(B7))="pending",LOWER(TRIM(B7))="unavailable",LOWER(TRIM(B7))="denied",LOWER(TRIM(B7))="none",LOWER(TRIM(B7))="tbd",LOWER(TRIM(B7))="to be determined",LOWER(TRIM(B7))="-"),OR(LOWER(TRIM(C7))="unknown",LOWER(TRIM(C7))="not applicable",LOWER(TRIM(C7))="n/a",LOWER(TRIM(C7))="na",LOWER(TRIM(C7))="pending",LOWER(TRIM(C7))="unavailable",LOWER(TRIM(C7))="denied",LOWER(TRIM(C7))="none",LOWER(TRIM(C7))="tbd",LOWER(TRIM(C7))="to be determined",LOWER(TRIM(C7))="-"),OR(LOWER(TRIM(D7))="unknown",LOWER(TRIM(D7))="not applicable",LOWER(TRIM(D7))="n/a",LOWER(TRIM(D7))="na",LOWER(TRIM(D7))="pending",LOWER(TRIM(D7))="unavailable",LOWER(TRIM(D7))="denied",LOWER(TRIM(D7))="none",LOWER(TRIM(D7))="tbd",LOWER(TRIM(D7))="to be determined",LOWER(TRIM(D7))="-"),OR(LOWER(TRIM(E7))="unknown",LOWER(TRIM(E7))="not applicable",LOWER(TRIM(E7))="n/a",LOWER(TRIM(E7))="na",LOWER(TRIM(E7))="pending",LOWER(TRIM(E7))="unavailable",LOWER(TRIM(E7))="denied",LOWER(TRIM(E7))="none",LOWER(TRIM(E7))="tbd",LOWER(TRIM(E7))="to be determined",LOWER(TRIM(E7))="-"),OR(LOWER(TRIM(F7))="unknown",LOWER(TRIM(F7))="not applicable",LOWER(TRIM(F7))="n/a",LOWER(TRIM(F7))="na",LOWER(TRIM(F7))="pending",LOWER(TRIM(F7))="unavailable",LOWER(TRIM(F7))="denied",LOWER(TRIM(F7))="none",LOWER(TRIM(F7))="tbd",LOWER(TRIM(F7))="to be determined",LOWER(TRIM(F7))="-"),OR(LOWER(TRIM(G7))="unknown",LOWER(TRIM(G7))="not applicable",LOWER(TRIM(G7))="n/a",LOWER(TRIM(G7))="na",LOWER(TRIM(G7))="pending",LOWER(TRIM(G7))="unavailable",LOWER(TRIM(G7))="denied",LOWER(TRIM(G7))="none",LOWER(TRIM(G7))="tbd",LOWER(TRIM(G7))="to be determined",LOWER(TRIM(G7))="-"),OR(LOWER(TRIM(H7))="unknown",LOWER(TRIM(H7))="not applicable",LOWER(TRIM(H7))="n/a",LOWER(TRIM(H7))="na",LOWER(TRIM(H7))="pending",LOWER(TRIM(H7))="unavailable",LOWER(TRIM(H7))="denied",LOWER(TRIM(H7))="none",LOWER(TRIM(H7))="tbd",LOWER(TRIM(H7))="to be determined",LOWER(TRIM(H7))="-"),OR(LOWER(TRIM(I7))="unknown",LOWER(TRIM(I7))="not applicable",LOWER(TRIM(I7))="n/a",LOWER(TRIM(I7))="na",LOWER(TRIM(I7))="pending",LOWER(TRIM(I7))="unavailable",LOWER(TRIM(I7))="denied",LOWER(TRIM(I7))="none",LOWER(TRIM(I7))="tbd",LOWER(TRIM(I7))="to be determined",LOWER(TRIM(I7))="-"),OR(LOWER(TRIM(J7))="unknown",LOWER(TRIM(J7))="not applicable",LOWER(TRIM(J7))="n/a",LOWER(TRIM(J7))="na",LOWER(TRIM(J7))="pending",LOWER(TRIM(J7))="unavailable",LOWER(TRIM(J7))="denied",LOWER(TRIM(J7))="none",LOWER(TRIM(J7))="tbd",LOWER(TRIM(J7))="to be determined",LOWER(TRIM(J7))="-"),OR(LOWER(TRIM(K7))="unknown",LOWER(TRIM(K7))="not applicable",LOWER(TRIM(K7))="n/a",LOWER(TRIM(K7))="na",LOWER(TRIM(K7))="pending",LOWER(TRIM(K7))="unavailable",LOWER(TRIM(K7))="denied",LOWER(TRIM(K7))="none",LOWER(TRIM(K7))="tbd",LOWER(TRIM(K7))="to be determined",LOWER(TRIM(K7))="-"),OR(LOWER(TRIM(L7))="unknown",LOWER(TRIM(L7))="not applicable",LOWER(TRIM(L7))="n/a",LOWER(TRIM(L7))="na",LOWER(TRIM(L7))="pending",LOWER(TRIM(L7))="unavailable",LOWER(TRIM(L7))="denied",LOWER(TRIM(L7))="none",LOWER(TRIM(L7))="tbd",LOWER(TRIM(L7))="to be determined",LOWER(TRIM(L7))="-"),OR(LOWER(TRIM(M7))="unknown",LOWER(TRIM(M7))="not applicable",LOWER(TRIM(M7))="n/a",LOWER(TRIM(M7))="na",LOWER(TRIM(M7))="pending",LOWER(TRIM(M7))="unavailable",LOWER(TRIM(M7))="denied",LOWER(TRIM(M7))="none",LOWER(TRIM(M7))="tbd",LOWER(TRIM(M7))="to be determined",LOWER(TRIM(M7))="-"),OR(LOWER(TRIM(Q7))="unknown",LOWER(TRIM(Q7))="not applicable",LOWER(TRIM(Q7))="n/a",LOWER(TRIM(Q7))="na",LOWER(TRIM(Q7))="pending",LOWER(TRIM(Q7))="unavailable",LOWER(TRIM(Q7))="denied",LOWER(TRIM(Q7))="none",LOWER(TRIM(Q7))="tbd",LOWER(TRIM(Q7))="to be determined",LOWER(TRIM(Q7))="-")),"MISSING_OR_PLACEHOLDER",IF(COUNTIF($A$2:$A$101,A7)&gt;1,"DUPLICATE_SOURCE_ROW_ID",IF(COUNTIFS($D$2:$D$101,D7,$I$2:$I$101,I7,$K$2:$K$101,K7,$L$2:$L$101,L7)&gt;1,"DUPLICATE_GRAIN_GROUP",IF(D7&lt;&gt;'Report setup'!$B$2,"MIXED_ACCOUNT",IF(M7&lt;&gt;'Report setup'!$B$3,"MIXED_CURRENCY",IF(OR(K7&lt;&gt;'Report setup'!$B$5,L7&lt;&gt;'Report setup'!$B$6),"OUT_OF_SCOPE_WINDOW",IF(Q7&lt;&gt;'Report setup'!$B$14,"MIXED_ACTION",IF(OR(NOT(ISNUMBER(N7)),NOT(ISNUMBER(O7)),NOT(ISNUMBER(P7)),NOT(ISNUMBER(R7))),"INVALID_NUMERIC",IF(OR(N7&lt;0,O7&lt;0,P7&lt;0,R7&lt;0),"NEGATIVE_VALUE",IF(OR(O7&lt;&gt;INT(O7),P7&lt;&gt;INT(P7),R7&lt;&gt;INT(R7)),"INVALID_NUMERIC",IF(P7&gt;O7,"CLICKS_EXCEED_IMPRESSIONS",""))))))))))))</x:f>
      </x:c>
      <x:c r="U7" t="str">
        <x:f>IF(S7="Accepted",A7,"")</x:f>
      </x:c>
      <x:c r="V7" t="str">
        <x:f>IF(S7="Held",A7,"")</x:f>
      </x:c>
    </x:row>
    <x:row r="8">
      <x:c r="S8" t="str">
        <x:f>IF(A8="","",IF(T8="","Accepted","Held"))</x:f>
      </x:c>
      <x:c r="T8" t="str">
        <x:f>IF(COUNTA(A8:R8)=0,"",IF(OR(COUNTBLANK(A8:M8)&gt;0,Q8="",R8="",OR(LOWER(TRIM(A8))="unknown",LOWER(TRIM(A8))="not applicable",LOWER(TRIM(A8))="n/a",LOWER(TRIM(A8))="na",LOWER(TRIM(A8))="pending",LOWER(TRIM(A8))="unavailable",LOWER(TRIM(A8))="denied",LOWER(TRIM(A8))="none",LOWER(TRIM(A8))="tbd",LOWER(TRIM(A8))="to be determined",LOWER(TRIM(A8))="-"),OR(LOWER(TRIM(B8))="unknown",LOWER(TRIM(B8))="not applicable",LOWER(TRIM(B8))="n/a",LOWER(TRIM(B8))="na",LOWER(TRIM(B8))="pending",LOWER(TRIM(B8))="unavailable",LOWER(TRIM(B8))="denied",LOWER(TRIM(B8))="none",LOWER(TRIM(B8))="tbd",LOWER(TRIM(B8))="to be determined",LOWER(TRIM(B8))="-"),OR(LOWER(TRIM(C8))="unknown",LOWER(TRIM(C8))="not applicable",LOWER(TRIM(C8))="n/a",LOWER(TRIM(C8))="na",LOWER(TRIM(C8))="pending",LOWER(TRIM(C8))="unavailable",LOWER(TRIM(C8))="denied",LOWER(TRIM(C8))="none",LOWER(TRIM(C8))="tbd",LOWER(TRIM(C8))="to be determined",LOWER(TRIM(C8))="-"),OR(LOWER(TRIM(D8))="unknown",LOWER(TRIM(D8))="not applicable",LOWER(TRIM(D8))="n/a",LOWER(TRIM(D8))="na",LOWER(TRIM(D8))="pending",LOWER(TRIM(D8))="unavailable",LOWER(TRIM(D8))="denied",LOWER(TRIM(D8))="none",LOWER(TRIM(D8))="tbd",LOWER(TRIM(D8))="to be determined",LOWER(TRIM(D8))="-"),OR(LOWER(TRIM(E8))="unknown",LOWER(TRIM(E8))="not applicable",LOWER(TRIM(E8))="n/a",LOWER(TRIM(E8))="na",LOWER(TRIM(E8))="pending",LOWER(TRIM(E8))="unavailable",LOWER(TRIM(E8))="denied",LOWER(TRIM(E8))="none",LOWER(TRIM(E8))="tbd",LOWER(TRIM(E8))="to be determined",LOWER(TRIM(E8))="-"),OR(LOWER(TRIM(F8))="unknown",LOWER(TRIM(F8))="not applicable",LOWER(TRIM(F8))="n/a",LOWER(TRIM(F8))="na",LOWER(TRIM(F8))="pending",LOWER(TRIM(F8))="unavailable",LOWER(TRIM(F8))="denied",LOWER(TRIM(F8))="none",LOWER(TRIM(F8))="tbd",LOWER(TRIM(F8))="to be determined",LOWER(TRIM(F8))="-"),OR(LOWER(TRIM(G8))="unknown",LOWER(TRIM(G8))="not applicable",LOWER(TRIM(G8))="n/a",LOWER(TRIM(G8))="na",LOWER(TRIM(G8))="pending",LOWER(TRIM(G8))="unavailable",LOWER(TRIM(G8))="denied",LOWER(TRIM(G8))="none",LOWER(TRIM(G8))="tbd",LOWER(TRIM(G8))="to be determined",LOWER(TRIM(G8))="-"),OR(LOWER(TRIM(H8))="unknown",LOWER(TRIM(H8))="not applicable",LOWER(TRIM(H8))="n/a",LOWER(TRIM(H8))="na",LOWER(TRIM(H8))="pending",LOWER(TRIM(H8))="unavailable",LOWER(TRIM(H8))="denied",LOWER(TRIM(H8))="none",LOWER(TRIM(H8))="tbd",LOWER(TRIM(H8))="to be determined",LOWER(TRIM(H8))="-"),OR(LOWER(TRIM(I8))="unknown",LOWER(TRIM(I8))="not applicable",LOWER(TRIM(I8))="n/a",LOWER(TRIM(I8))="na",LOWER(TRIM(I8))="pending",LOWER(TRIM(I8))="unavailable",LOWER(TRIM(I8))="denied",LOWER(TRIM(I8))="none",LOWER(TRIM(I8))="tbd",LOWER(TRIM(I8))="to be determined",LOWER(TRIM(I8))="-"),OR(LOWER(TRIM(J8))="unknown",LOWER(TRIM(J8))="not applicable",LOWER(TRIM(J8))="n/a",LOWER(TRIM(J8))="na",LOWER(TRIM(J8))="pending",LOWER(TRIM(J8))="unavailable",LOWER(TRIM(J8))="denied",LOWER(TRIM(J8))="none",LOWER(TRIM(J8))="tbd",LOWER(TRIM(J8))="to be determined",LOWER(TRIM(J8))="-"),OR(LOWER(TRIM(K8))="unknown",LOWER(TRIM(K8))="not applicable",LOWER(TRIM(K8))="n/a",LOWER(TRIM(K8))="na",LOWER(TRIM(K8))="pending",LOWER(TRIM(K8))="unavailable",LOWER(TRIM(K8))="denied",LOWER(TRIM(K8))="none",LOWER(TRIM(K8))="tbd",LOWER(TRIM(K8))="to be determined",LOWER(TRIM(K8))="-"),OR(LOWER(TRIM(L8))="unknown",LOWER(TRIM(L8))="not applicable",LOWER(TRIM(L8))="n/a",LOWER(TRIM(L8))="na",LOWER(TRIM(L8))="pending",LOWER(TRIM(L8))="unavailable",LOWER(TRIM(L8))="denied",LOWER(TRIM(L8))="none",LOWER(TRIM(L8))="tbd",LOWER(TRIM(L8))="to be determined",LOWER(TRIM(L8))="-"),OR(LOWER(TRIM(M8))="unknown",LOWER(TRIM(M8))="not applicable",LOWER(TRIM(M8))="n/a",LOWER(TRIM(M8))="na",LOWER(TRIM(M8))="pending",LOWER(TRIM(M8))="unavailable",LOWER(TRIM(M8))="denied",LOWER(TRIM(M8))="none",LOWER(TRIM(M8))="tbd",LOWER(TRIM(M8))="to be determined",LOWER(TRIM(M8))="-"),OR(LOWER(TRIM(Q8))="unknown",LOWER(TRIM(Q8))="not applicable",LOWER(TRIM(Q8))="n/a",LOWER(TRIM(Q8))="na",LOWER(TRIM(Q8))="pending",LOWER(TRIM(Q8))="unavailable",LOWER(TRIM(Q8))="denied",LOWER(TRIM(Q8))="none",LOWER(TRIM(Q8))="tbd",LOWER(TRIM(Q8))="to be determined",LOWER(TRIM(Q8))="-")),"MISSING_OR_PLACEHOLDER",IF(COUNTIF($A$2:$A$101,A8)&gt;1,"DUPLICATE_SOURCE_ROW_ID",IF(COUNTIFS($D$2:$D$101,D8,$I$2:$I$101,I8,$K$2:$K$101,K8,$L$2:$L$101,L8)&gt;1,"DUPLICATE_GRAIN_GROUP",IF(D8&lt;&gt;'Report setup'!$B$2,"MIXED_ACCOUNT",IF(M8&lt;&gt;'Report setup'!$B$3,"MIXED_CURRENCY",IF(OR(K8&lt;&gt;'Report setup'!$B$5,L8&lt;&gt;'Report setup'!$B$6),"OUT_OF_SCOPE_WINDOW",IF(Q8&lt;&gt;'Report setup'!$B$14,"MIXED_ACTION",IF(OR(NOT(ISNUMBER(N8)),NOT(ISNUMBER(O8)),NOT(ISNUMBER(P8)),NOT(ISNUMBER(R8))),"INVALID_NUMERIC",IF(OR(N8&lt;0,O8&lt;0,P8&lt;0,R8&lt;0),"NEGATIVE_VALUE",IF(OR(O8&lt;&gt;INT(O8),P8&lt;&gt;INT(P8),R8&lt;&gt;INT(R8)),"INVALID_NUMERIC",IF(P8&gt;O8,"CLICKS_EXCEED_IMPRESSIONS",""))))))))))))</x:f>
      </x:c>
      <x:c r="U8" t="str">
        <x:f>IF(S8="Accepted",A8,"")</x:f>
      </x:c>
      <x:c r="V8" t="str">
        <x:f>IF(S8="Held",A8,"")</x:f>
      </x:c>
    </x:row>
    <x:row r="9">
      <x:c r="S9" t="str">
        <x:f>IF(A9="","",IF(T9="","Accepted","Held"))</x:f>
      </x:c>
      <x:c r="T9" t="str">
        <x:f>IF(COUNTA(A9:R9)=0,"",IF(OR(COUNTBLANK(A9:M9)&gt;0,Q9="",R9="",OR(LOWER(TRIM(A9))="unknown",LOWER(TRIM(A9))="not applicable",LOWER(TRIM(A9))="n/a",LOWER(TRIM(A9))="na",LOWER(TRIM(A9))="pending",LOWER(TRIM(A9))="unavailable",LOWER(TRIM(A9))="denied",LOWER(TRIM(A9))="none",LOWER(TRIM(A9))="tbd",LOWER(TRIM(A9))="to be determined",LOWER(TRIM(A9))="-"),OR(LOWER(TRIM(B9))="unknown",LOWER(TRIM(B9))="not applicable",LOWER(TRIM(B9))="n/a",LOWER(TRIM(B9))="na",LOWER(TRIM(B9))="pending",LOWER(TRIM(B9))="unavailable",LOWER(TRIM(B9))="denied",LOWER(TRIM(B9))="none",LOWER(TRIM(B9))="tbd",LOWER(TRIM(B9))="to be determined",LOWER(TRIM(B9))="-"),OR(LOWER(TRIM(C9))="unknown",LOWER(TRIM(C9))="not applicable",LOWER(TRIM(C9))="n/a",LOWER(TRIM(C9))="na",LOWER(TRIM(C9))="pending",LOWER(TRIM(C9))="unavailable",LOWER(TRIM(C9))="denied",LOWER(TRIM(C9))="none",LOWER(TRIM(C9))="tbd",LOWER(TRIM(C9))="to be determined",LOWER(TRIM(C9))="-"),OR(LOWER(TRIM(D9))="unknown",LOWER(TRIM(D9))="not applicable",LOWER(TRIM(D9))="n/a",LOWER(TRIM(D9))="na",LOWER(TRIM(D9))="pending",LOWER(TRIM(D9))="unavailable",LOWER(TRIM(D9))="denied",LOWER(TRIM(D9))="none",LOWER(TRIM(D9))="tbd",LOWER(TRIM(D9))="to be determined",LOWER(TRIM(D9))="-"),OR(LOWER(TRIM(E9))="unknown",LOWER(TRIM(E9))="not applicable",LOWER(TRIM(E9))="n/a",LOWER(TRIM(E9))="na",LOWER(TRIM(E9))="pending",LOWER(TRIM(E9))="unavailable",LOWER(TRIM(E9))="denied",LOWER(TRIM(E9))="none",LOWER(TRIM(E9))="tbd",LOWER(TRIM(E9))="to be determined",LOWER(TRIM(E9))="-"),OR(LOWER(TRIM(F9))="unknown",LOWER(TRIM(F9))="not applicable",LOWER(TRIM(F9))="n/a",LOWER(TRIM(F9))="na",LOWER(TRIM(F9))="pending",LOWER(TRIM(F9))="unavailable",LOWER(TRIM(F9))="denied",LOWER(TRIM(F9))="none",LOWER(TRIM(F9))="tbd",LOWER(TRIM(F9))="to be determined",LOWER(TRIM(F9))="-"),OR(LOWER(TRIM(G9))="unknown",LOWER(TRIM(G9))="not applicable",LOWER(TRIM(G9))="n/a",LOWER(TRIM(G9))="na",LOWER(TRIM(G9))="pending",LOWER(TRIM(G9))="unavailable",LOWER(TRIM(G9))="denied",LOWER(TRIM(G9))="none",LOWER(TRIM(G9))="tbd",LOWER(TRIM(G9))="to be determined",LOWER(TRIM(G9))="-"),OR(LOWER(TRIM(H9))="unknown",LOWER(TRIM(H9))="not applicable",LOWER(TRIM(H9))="n/a",LOWER(TRIM(H9))="na",LOWER(TRIM(H9))="pending",LOWER(TRIM(H9))="unavailable",LOWER(TRIM(H9))="denied",LOWER(TRIM(H9))="none",LOWER(TRIM(H9))="tbd",LOWER(TRIM(H9))="to be determined",LOWER(TRIM(H9))="-"),OR(LOWER(TRIM(I9))="unknown",LOWER(TRIM(I9))="not applicable",LOWER(TRIM(I9))="n/a",LOWER(TRIM(I9))="na",LOWER(TRIM(I9))="pending",LOWER(TRIM(I9))="unavailable",LOWER(TRIM(I9))="denied",LOWER(TRIM(I9))="none",LOWER(TRIM(I9))="tbd",LOWER(TRIM(I9))="to be determined",LOWER(TRIM(I9))="-"),OR(LOWER(TRIM(J9))="unknown",LOWER(TRIM(J9))="not applicable",LOWER(TRIM(J9))="n/a",LOWER(TRIM(J9))="na",LOWER(TRIM(J9))="pending",LOWER(TRIM(J9))="unavailable",LOWER(TRIM(J9))="denied",LOWER(TRIM(J9))="none",LOWER(TRIM(J9))="tbd",LOWER(TRIM(J9))="to be determined",LOWER(TRIM(J9))="-"),OR(LOWER(TRIM(K9))="unknown",LOWER(TRIM(K9))="not applicable",LOWER(TRIM(K9))="n/a",LOWER(TRIM(K9))="na",LOWER(TRIM(K9))="pending",LOWER(TRIM(K9))="unavailable",LOWER(TRIM(K9))="denied",LOWER(TRIM(K9))="none",LOWER(TRIM(K9))="tbd",LOWER(TRIM(K9))="to be determined",LOWER(TRIM(K9))="-"),OR(LOWER(TRIM(L9))="unknown",LOWER(TRIM(L9))="not applicable",LOWER(TRIM(L9))="n/a",LOWER(TRIM(L9))="na",LOWER(TRIM(L9))="pending",LOWER(TRIM(L9))="unavailable",LOWER(TRIM(L9))="denied",LOWER(TRIM(L9))="none",LOWER(TRIM(L9))="tbd",LOWER(TRIM(L9))="to be determined",LOWER(TRIM(L9))="-"),OR(LOWER(TRIM(M9))="unknown",LOWER(TRIM(M9))="not applicable",LOWER(TRIM(M9))="n/a",LOWER(TRIM(M9))="na",LOWER(TRIM(M9))="pending",LOWER(TRIM(M9))="unavailable",LOWER(TRIM(M9))="denied",LOWER(TRIM(M9))="none",LOWER(TRIM(M9))="tbd",LOWER(TRIM(M9))="to be determined",LOWER(TRIM(M9))="-"),OR(LOWER(TRIM(Q9))="unknown",LOWER(TRIM(Q9))="not applicable",LOWER(TRIM(Q9))="n/a",LOWER(TRIM(Q9))="na",LOWER(TRIM(Q9))="pending",LOWER(TRIM(Q9))="unavailable",LOWER(TRIM(Q9))="denied",LOWER(TRIM(Q9))="none",LOWER(TRIM(Q9))="tbd",LOWER(TRIM(Q9))="to be determined",LOWER(TRIM(Q9))="-")),"MISSING_OR_PLACEHOLDER",IF(COUNTIF($A$2:$A$101,A9)&gt;1,"DUPLICATE_SOURCE_ROW_ID",IF(COUNTIFS($D$2:$D$101,D9,$I$2:$I$101,I9,$K$2:$K$101,K9,$L$2:$L$101,L9)&gt;1,"DUPLICATE_GRAIN_GROUP",IF(D9&lt;&gt;'Report setup'!$B$2,"MIXED_ACCOUNT",IF(M9&lt;&gt;'Report setup'!$B$3,"MIXED_CURRENCY",IF(OR(K9&lt;&gt;'Report setup'!$B$5,L9&lt;&gt;'Report setup'!$B$6),"OUT_OF_SCOPE_WINDOW",IF(Q9&lt;&gt;'Report setup'!$B$14,"MIXED_ACTION",IF(OR(NOT(ISNUMBER(N9)),NOT(ISNUMBER(O9)),NOT(ISNUMBER(P9)),NOT(ISNUMBER(R9))),"INVALID_NUMERIC",IF(OR(N9&lt;0,O9&lt;0,P9&lt;0,R9&lt;0),"NEGATIVE_VALUE",IF(OR(O9&lt;&gt;INT(O9),P9&lt;&gt;INT(P9),R9&lt;&gt;INT(R9)),"INVALID_NUMERIC",IF(P9&gt;O9,"CLICKS_EXCEED_IMPRESSIONS",""))))))))))))</x:f>
      </x:c>
      <x:c r="U9" t="str">
        <x:f>IF(S9="Accepted",A9,"")</x:f>
      </x:c>
      <x:c r="V9" t="str">
        <x:f>IF(S9="Held",A9,"")</x:f>
      </x:c>
    </x:row>
    <x:row r="10">
      <x:c r="S10" t="str">
        <x:f>IF(A10="","",IF(T10="","Accepted","Held"))</x:f>
      </x:c>
      <x:c r="T10" t="str">
        <x:f>IF(COUNTA(A10:R10)=0,"",IF(OR(COUNTBLANK(A10:M10)&gt;0,Q10="",R10="",OR(LOWER(TRIM(A10))="unknown",LOWER(TRIM(A10))="not applicable",LOWER(TRIM(A10))="n/a",LOWER(TRIM(A10))="na",LOWER(TRIM(A10))="pending",LOWER(TRIM(A10))="unavailable",LOWER(TRIM(A10))="denied",LOWER(TRIM(A10))="none",LOWER(TRIM(A10))="tbd",LOWER(TRIM(A10))="to be determined",LOWER(TRIM(A10))="-"),OR(LOWER(TRIM(B10))="unknown",LOWER(TRIM(B10))="not applicable",LOWER(TRIM(B10))="n/a",LOWER(TRIM(B10))="na",LOWER(TRIM(B10))="pending",LOWER(TRIM(B10))="unavailable",LOWER(TRIM(B10))="denied",LOWER(TRIM(B10))="none",LOWER(TRIM(B10))="tbd",LOWER(TRIM(B10))="to be determined",LOWER(TRIM(B10))="-"),OR(LOWER(TRIM(C10))="unknown",LOWER(TRIM(C10))="not applicable",LOWER(TRIM(C10))="n/a",LOWER(TRIM(C10))="na",LOWER(TRIM(C10))="pending",LOWER(TRIM(C10))="unavailable",LOWER(TRIM(C10))="denied",LOWER(TRIM(C10))="none",LOWER(TRIM(C10))="tbd",LOWER(TRIM(C10))="to be determined",LOWER(TRIM(C10))="-"),OR(LOWER(TRIM(D10))="unknown",LOWER(TRIM(D10))="not applicable",LOWER(TRIM(D10))="n/a",LOWER(TRIM(D10))="na",LOWER(TRIM(D10))="pending",LOWER(TRIM(D10))="unavailable",LOWER(TRIM(D10))="denied",LOWER(TRIM(D10))="none",LOWER(TRIM(D10))="tbd",LOWER(TRIM(D10))="to be determined",LOWER(TRIM(D10))="-"),OR(LOWER(TRIM(E10))="unknown",LOWER(TRIM(E10))="not applicable",LOWER(TRIM(E10))="n/a",LOWER(TRIM(E10))="na",LOWER(TRIM(E10))="pending",LOWER(TRIM(E10))="unavailable",LOWER(TRIM(E10))="denied",LOWER(TRIM(E10))="none",LOWER(TRIM(E10))="tbd",LOWER(TRIM(E10))="to be determined",LOWER(TRIM(E10))="-"),OR(LOWER(TRIM(F10))="unknown",LOWER(TRIM(F10))="not applicable",LOWER(TRIM(F10))="n/a",LOWER(TRIM(F10))="na",LOWER(TRIM(F10))="pending",LOWER(TRIM(F10))="unavailable",LOWER(TRIM(F10))="denied",LOWER(TRIM(F10))="none",LOWER(TRIM(F10))="tbd",LOWER(TRIM(F10))="to be determined",LOWER(TRIM(F10))="-"),OR(LOWER(TRIM(G10))="unknown",LOWER(TRIM(G10))="not applicable",LOWER(TRIM(G10))="n/a",LOWER(TRIM(G10))="na",LOWER(TRIM(G10))="pending",LOWER(TRIM(G10))="unavailable",LOWER(TRIM(G10))="denied",LOWER(TRIM(G10))="none",LOWER(TRIM(G10))="tbd",LOWER(TRIM(G10))="to be determined",LOWER(TRIM(G10))="-"),OR(LOWER(TRIM(H10))="unknown",LOWER(TRIM(H10))="not applicable",LOWER(TRIM(H10))="n/a",LOWER(TRIM(H10))="na",LOWER(TRIM(H10))="pending",LOWER(TRIM(H10))="unavailable",LOWER(TRIM(H10))="denied",LOWER(TRIM(H10))="none",LOWER(TRIM(H10))="tbd",LOWER(TRIM(H10))="to be determined",LOWER(TRIM(H10))="-"),OR(LOWER(TRIM(I10))="unknown",LOWER(TRIM(I10))="not applicable",LOWER(TRIM(I10))="n/a",LOWER(TRIM(I10))="na",LOWER(TRIM(I10))="pending",LOWER(TRIM(I10))="unavailable",LOWER(TRIM(I10))="denied",LOWER(TRIM(I10))="none",LOWER(TRIM(I10))="tbd",LOWER(TRIM(I10))="to be determined",LOWER(TRIM(I10))="-"),OR(LOWER(TRIM(J10))="unknown",LOWER(TRIM(J10))="not applicable",LOWER(TRIM(J10))="n/a",LOWER(TRIM(J10))="na",LOWER(TRIM(J10))="pending",LOWER(TRIM(J10))="unavailable",LOWER(TRIM(J10))="denied",LOWER(TRIM(J10))="none",LOWER(TRIM(J10))="tbd",LOWER(TRIM(J10))="to be determined",LOWER(TRIM(J10))="-"),OR(LOWER(TRIM(K10))="unknown",LOWER(TRIM(K10))="not applicable",LOWER(TRIM(K10))="n/a",LOWER(TRIM(K10))="na",LOWER(TRIM(K10))="pending",LOWER(TRIM(K10))="unavailable",LOWER(TRIM(K10))="denied",LOWER(TRIM(K10))="none",LOWER(TRIM(K10))="tbd",LOWER(TRIM(K10))="to be determined",LOWER(TRIM(K10))="-"),OR(LOWER(TRIM(L10))="unknown",LOWER(TRIM(L10))="not applicable",LOWER(TRIM(L10))="n/a",LOWER(TRIM(L10))="na",LOWER(TRIM(L10))="pending",LOWER(TRIM(L10))="unavailable",LOWER(TRIM(L10))="denied",LOWER(TRIM(L10))="none",LOWER(TRIM(L10))="tbd",LOWER(TRIM(L10))="to be determined",LOWER(TRIM(L10))="-"),OR(LOWER(TRIM(M10))="unknown",LOWER(TRIM(M10))="not applicable",LOWER(TRIM(M10))="n/a",LOWER(TRIM(M10))="na",LOWER(TRIM(M10))="pending",LOWER(TRIM(M10))="unavailable",LOWER(TRIM(M10))="denied",LOWER(TRIM(M10))="none",LOWER(TRIM(M10))="tbd",LOWER(TRIM(M10))="to be determined",LOWER(TRIM(M10))="-"),OR(LOWER(TRIM(Q10))="unknown",LOWER(TRIM(Q10))="not applicable",LOWER(TRIM(Q10))="n/a",LOWER(TRIM(Q10))="na",LOWER(TRIM(Q10))="pending",LOWER(TRIM(Q10))="unavailable",LOWER(TRIM(Q10))="denied",LOWER(TRIM(Q10))="none",LOWER(TRIM(Q10))="tbd",LOWER(TRIM(Q10))="to be determined",LOWER(TRIM(Q10))="-")),"MISSING_OR_PLACEHOLDER",IF(COUNTIF($A$2:$A$101,A10)&gt;1,"DUPLICATE_SOURCE_ROW_ID",IF(COUNTIFS($D$2:$D$101,D10,$I$2:$I$101,I10,$K$2:$K$101,K10,$L$2:$L$101,L10)&gt;1,"DUPLICATE_GRAIN_GROUP",IF(D10&lt;&gt;'Report setup'!$B$2,"MIXED_ACCOUNT",IF(M10&lt;&gt;'Report setup'!$B$3,"MIXED_CURRENCY",IF(OR(K10&lt;&gt;'Report setup'!$B$5,L10&lt;&gt;'Report setup'!$B$6),"OUT_OF_SCOPE_WINDOW",IF(Q10&lt;&gt;'Report setup'!$B$14,"MIXED_ACTION",IF(OR(NOT(ISNUMBER(N10)),NOT(ISNUMBER(O10)),NOT(ISNUMBER(P10)),NOT(ISNUMBER(R10))),"INVALID_NUMERIC",IF(OR(N10&lt;0,O10&lt;0,P10&lt;0,R10&lt;0),"NEGATIVE_VALUE",IF(OR(O10&lt;&gt;INT(O10),P10&lt;&gt;INT(P10),R10&lt;&gt;INT(R10)),"INVALID_NUMERIC",IF(P10&gt;O10,"CLICKS_EXCEED_IMPRESSIONS",""))))))))))))</x:f>
      </x:c>
      <x:c r="U10" t="str">
        <x:f>IF(S10="Accepted",A10,"")</x:f>
      </x:c>
      <x:c r="V10" t="str">
        <x:f>IF(S10="Held",A10,"")</x:f>
      </x:c>
    </x:row>
    <x:row r="11">
      <x:c r="S11" t="str">
        <x:f>IF(A11="","",IF(T11="","Accepted","Held"))</x:f>
      </x:c>
      <x:c r="T11" t="str">
        <x:f>IF(COUNTA(A11:R11)=0,"",IF(OR(COUNTBLANK(A11:M11)&gt;0,Q11="",R11="",OR(LOWER(TRIM(A11))="unknown",LOWER(TRIM(A11))="not applicable",LOWER(TRIM(A11))="n/a",LOWER(TRIM(A11))="na",LOWER(TRIM(A11))="pending",LOWER(TRIM(A11))="unavailable",LOWER(TRIM(A11))="denied",LOWER(TRIM(A11))="none",LOWER(TRIM(A11))="tbd",LOWER(TRIM(A11))="to be determined",LOWER(TRIM(A11))="-"),OR(LOWER(TRIM(B11))="unknown",LOWER(TRIM(B11))="not applicable",LOWER(TRIM(B11))="n/a",LOWER(TRIM(B11))="na",LOWER(TRIM(B11))="pending",LOWER(TRIM(B11))="unavailable",LOWER(TRIM(B11))="denied",LOWER(TRIM(B11))="none",LOWER(TRIM(B11))="tbd",LOWER(TRIM(B11))="to be determined",LOWER(TRIM(B11))="-"),OR(LOWER(TRIM(C11))="unknown",LOWER(TRIM(C11))="not applicable",LOWER(TRIM(C11))="n/a",LOWER(TRIM(C11))="na",LOWER(TRIM(C11))="pending",LOWER(TRIM(C11))="unavailable",LOWER(TRIM(C11))="denied",LOWER(TRIM(C11))="none",LOWER(TRIM(C11))="tbd",LOWER(TRIM(C11))="to be determined",LOWER(TRIM(C11))="-"),OR(LOWER(TRIM(D11))="unknown",LOWER(TRIM(D11))="not applicable",LOWER(TRIM(D11))="n/a",LOWER(TRIM(D11))="na",LOWER(TRIM(D11))="pending",LOWER(TRIM(D11))="unavailable",LOWER(TRIM(D11))="denied",LOWER(TRIM(D11))="none",LOWER(TRIM(D11))="tbd",LOWER(TRIM(D11))="to be determined",LOWER(TRIM(D11))="-"),OR(LOWER(TRIM(E11))="unknown",LOWER(TRIM(E11))="not applicable",LOWER(TRIM(E11))="n/a",LOWER(TRIM(E11))="na",LOWER(TRIM(E11))="pending",LOWER(TRIM(E11))="unavailable",LOWER(TRIM(E11))="denied",LOWER(TRIM(E11))="none",LOWER(TRIM(E11))="tbd",LOWER(TRIM(E11))="to be determined",LOWER(TRIM(E11))="-"),OR(LOWER(TRIM(F11))="unknown",LOWER(TRIM(F11))="not applicable",LOWER(TRIM(F11))="n/a",LOWER(TRIM(F11))="na",LOWER(TRIM(F11))="pending",LOWER(TRIM(F11))="unavailable",LOWER(TRIM(F11))="denied",LOWER(TRIM(F11))="none",LOWER(TRIM(F11))="tbd",LOWER(TRIM(F11))="to be determined",LOWER(TRIM(F11))="-"),OR(LOWER(TRIM(G11))="unknown",LOWER(TRIM(G11))="not applicable",LOWER(TRIM(G11))="n/a",LOWER(TRIM(G11))="na",LOWER(TRIM(G11))="pending",LOWER(TRIM(G11))="unavailable",LOWER(TRIM(G11))="denied",LOWER(TRIM(G11))="none",LOWER(TRIM(G11))="tbd",LOWER(TRIM(G11))="to be determined",LOWER(TRIM(G11))="-"),OR(LOWER(TRIM(H11))="unknown",LOWER(TRIM(H11))="not applicable",LOWER(TRIM(H11))="n/a",LOWER(TRIM(H11))="na",LOWER(TRIM(H11))="pending",LOWER(TRIM(H11))="unavailable",LOWER(TRIM(H11))="denied",LOWER(TRIM(H11))="none",LOWER(TRIM(H11))="tbd",LOWER(TRIM(H11))="to be determined",LOWER(TRIM(H11))="-"),OR(LOWER(TRIM(I11))="unknown",LOWER(TRIM(I11))="not applicable",LOWER(TRIM(I11))="n/a",LOWER(TRIM(I11))="na",LOWER(TRIM(I11))="pending",LOWER(TRIM(I11))="unavailable",LOWER(TRIM(I11))="denied",LOWER(TRIM(I11))="none",LOWER(TRIM(I11))="tbd",LOWER(TRIM(I11))="to be determined",LOWER(TRIM(I11))="-"),OR(LOWER(TRIM(J11))="unknown",LOWER(TRIM(J11))="not applicable",LOWER(TRIM(J11))="n/a",LOWER(TRIM(J11))="na",LOWER(TRIM(J11))="pending",LOWER(TRIM(J11))="unavailable",LOWER(TRIM(J11))="denied",LOWER(TRIM(J11))="none",LOWER(TRIM(J11))="tbd",LOWER(TRIM(J11))="to be determined",LOWER(TRIM(J11))="-"),OR(LOWER(TRIM(K11))="unknown",LOWER(TRIM(K11))="not applicable",LOWER(TRIM(K11))="n/a",LOWER(TRIM(K11))="na",LOWER(TRIM(K11))="pending",LOWER(TRIM(K11))="unavailable",LOWER(TRIM(K11))="denied",LOWER(TRIM(K11))="none",LOWER(TRIM(K11))="tbd",LOWER(TRIM(K11))="to be determined",LOWER(TRIM(K11))="-"),OR(LOWER(TRIM(L11))="unknown",LOWER(TRIM(L11))="not applicable",LOWER(TRIM(L11))="n/a",LOWER(TRIM(L11))="na",LOWER(TRIM(L11))="pending",LOWER(TRIM(L11))="unavailable",LOWER(TRIM(L11))="denied",LOWER(TRIM(L11))="none",LOWER(TRIM(L11))="tbd",LOWER(TRIM(L11))="to be determined",LOWER(TRIM(L11))="-"),OR(LOWER(TRIM(M11))="unknown",LOWER(TRIM(M11))="not applicable",LOWER(TRIM(M11))="n/a",LOWER(TRIM(M11))="na",LOWER(TRIM(M11))="pending",LOWER(TRIM(M11))="unavailable",LOWER(TRIM(M11))="denied",LOWER(TRIM(M11))="none",LOWER(TRIM(M11))="tbd",LOWER(TRIM(M11))="to be determined",LOWER(TRIM(M11))="-"),OR(LOWER(TRIM(Q11))="unknown",LOWER(TRIM(Q11))="not applicable",LOWER(TRIM(Q11))="n/a",LOWER(TRIM(Q11))="na",LOWER(TRIM(Q11))="pending",LOWER(TRIM(Q11))="unavailable",LOWER(TRIM(Q11))="denied",LOWER(TRIM(Q11))="none",LOWER(TRIM(Q11))="tbd",LOWER(TRIM(Q11))="to be determined",LOWER(TRIM(Q11))="-")),"MISSING_OR_PLACEHOLDER",IF(COUNTIF($A$2:$A$101,A11)&gt;1,"DUPLICATE_SOURCE_ROW_ID",IF(COUNTIFS($D$2:$D$101,D11,$I$2:$I$101,I11,$K$2:$K$101,K11,$L$2:$L$101,L11)&gt;1,"DUPLICATE_GRAIN_GROUP",IF(D11&lt;&gt;'Report setup'!$B$2,"MIXED_ACCOUNT",IF(M11&lt;&gt;'Report setup'!$B$3,"MIXED_CURRENCY",IF(OR(K11&lt;&gt;'Report setup'!$B$5,L11&lt;&gt;'Report setup'!$B$6),"OUT_OF_SCOPE_WINDOW",IF(Q11&lt;&gt;'Report setup'!$B$14,"MIXED_ACTION",IF(OR(NOT(ISNUMBER(N11)),NOT(ISNUMBER(O11)),NOT(ISNUMBER(P11)),NOT(ISNUMBER(R11))),"INVALID_NUMERIC",IF(OR(N11&lt;0,O11&lt;0,P11&lt;0,R11&lt;0),"NEGATIVE_VALUE",IF(OR(O11&lt;&gt;INT(O11),P11&lt;&gt;INT(P11),R11&lt;&gt;INT(R11)),"INVALID_NUMERIC",IF(P11&gt;O11,"CLICKS_EXCEED_IMPRESSIONS",""))))))))))))</x:f>
      </x:c>
      <x:c r="U11" t="str">
        <x:f>IF(S11="Accepted",A11,"")</x:f>
      </x:c>
      <x:c r="V11" t="str">
        <x:f>IF(S11="Held",A11,"")</x:f>
      </x:c>
    </x:row>
    <x:row r="12">
      <x:c r="S12" t="str">
        <x:f>IF(A12="","",IF(T12="","Accepted","Held"))</x:f>
      </x:c>
      <x:c r="T12" t="str">
        <x:f>IF(COUNTA(A12:R12)=0,"",IF(OR(COUNTBLANK(A12:M12)&gt;0,Q12="",R12="",OR(LOWER(TRIM(A12))="unknown",LOWER(TRIM(A12))="not applicable",LOWER(TRIM(A12))="n/a",LOWER(TRIM(A12))="na",LOWER(TRIM(A12))="pending",LOWER(TRIM(A12))="unavailable",LOWER(TRIM(A12))="denied",LOWER(TRIM(A12))="none",LOWER(TRIM(A12))="tbd",LOWER(TRIM(A12))="to be determined",LOWER(TRIM(A12))="-"),OR(LOWER(TRIM(B12))="unknown",LOWER(TRIM(B12))="not applicable",LOWER(TRIM(B12))="n/a",LOWER(TRIM(B12))="na",LOWER(TRIM(B12))="pending",LOWER(TRIM(B12))="unavailable",LOWER(TRIM(B12))="denied",LOWER(TRIM(B12))="none",LOWER(TRIM(B12))="tbd",LOWER(TRIM(B12))="to be determined",LOWER(TRIM(B12))="-"),OR(LOWER(TRIM(C12))="unknown",LOWER(TRIM(C12))="not applicable",LOWER(TRIM(C12))="n/a",LOWER(TRIM(C12))="na",LOWER(TRIM(C12))="pending",LOWER(TRIM(C12))="unavailable",LOWER(TRIM(C12))="denied",LOWER(TRIM(C12))="none",LOWER(TRIM(C12))="tbd",LOWER(TRIM(C12))="to be determined",LOWER(TRIM(C12))="-"),OR(LOWER(TRIM(D12))="unknown",LOWER(TRIM(D12))="not applicable",LOWER(TRIM(D12))="n/a",LOWER(TRIM(D12))="na",LOWER(TRIM(D12))="pending",LOWER(TRIM(D12))="unavailable",LOWER(TRIM(D12))="denied",LOWER(TRIM(D12))="none",LOWER(TRIM(D12))="tbd",LOWER(TRIM(D12))="to be determined",LOWER(TRIM(D12))="-"),OR(LOWER(TRIM(E12))="unknown",LOWER(TRIM(E12))="not applicable",LOWER(TRIM(E12))="n/a",LOWER(TRIM(E12))="na",LOWER(TRIM(E12))="pending",LOWER(TRIM(E12))="unavailable",LOWER(TRIM(E12))="denied",LOWER(TRIM(E12))="none",LOWER(TRIM(E12))="tbd",LOWER(TRIM(E12))="to be determined",LOWER(TRIM(E12))="-"),OR(LOWER(TRIM(F12))="unknown",LOWER(TRIM(F12))="not applicable",LOWER(TRIM(F12))="n/a",LOWER(TRIM(F12))="na",LOWER(TRIM(F12))="pending",LOWER(TRIM(F12))="unavailable",LOWER(TRIM(F12))="denied",LOWER(TRIM(F12))="none",LOWER(TRIM(F12))="tbd",LOWER(TRIM(F12))="to be determined",LOWER(TRIM(F12))="-"),OR(LOWER(TRIM(G12))="unknown",LOWER(TRIM(G12))="not applicable",LOWER(TRIM(G12))="n/a",LOWER(TRIM(G12))="na",LOWER(TRIM(G12))="pending",LOWER(TRIM(G12))="unavailable",LOWER(TRIM(G12))="denied",LOWER(TRIM(G12))="none",LOWER(TRIM(G12))="tbd",LOWER(TRIM(G12))="to be determined",LOWER(TRIM(G12))="-"),OR(LOWER(TRIM(H12))="unknown",LOWER(TRIM(H12))="not applicable",LOWER(TRIM(H12))="n/a",LOWER(TRIM(H12))="na",LOWER(TRIM(H12))="pending",LOWER(TRIM(H12))="unavailable",LOWER(TRIM(H12))="denied",LOWER(TRIM(H12))="none",LOWER(TRIM(H12))="tbd",LOWER(TRIM(H12))="to be determined",LOWER(TRIM(H12))="-"),OR(LOWER(TRIM(I12))="unknown",LOWER(TRIM(I12))="not applicable",LOWER(TRIM(I12))="n/a",LOWER(TRIM(I12))="na",LOWER(TRIM(I12))="pending",LOWER(TRIM(I12))="unavailable",LOWER(TRIM(I12))="denied",LOWER(TRIM(I12))="none",LOWER(TRIM(I12))="tbd",LOWER(TRIM(I12))="to be determined",LOWER(TRIM(I12))="-"),OR(LOWER(TRIM(J12))="unknown",LOWER(TRIM(J12))="not applicable",LOWER(TRIM(J12))="n/a",LOWER(TRIM(J12))="na",LOWER(TRIM(J12))="pending",LOWER(TRIM(J12))="unavailable",LOWER(TRIM(J12))="denied",LOWER(TRIM(J12))="none",LOWER(TRIM(J12))="tbd",LOWER(TRIM(J12))="to be determined",LOWER(TRIM(J12))="-"),OR(LOWER(TRIM(K12))="unknown",LOWER(TRIM(K12))="not applicable",LOWER(TRIM(K12))="n/a",LOWER(TRIM(K12))="na",LOWER(TRIM(K12))="pending",LOWER(TRIM(K12))="unavailable",LOWER(TRIM(K12))="denied",LOWER(TRIM(K12))="none",LOWER(TRIM(K12))="tbd",LOWER(TRIM(K12))="to be determined",LOWER(TRIM(K12))="-"),OR(LOWER(TRIM(L12))="unknown",LOWER(TRIM(L12))="not applicable",LOWER(TRIM(L12))="n/a",LOWER(TRIM(L12))="na",LOWER(TRIM(L12))="pending",LOWER(TRIM(L12))="unavailable",LOWER(TRIM(L12))="denied",LOWER(TRIM(L12))="none",LOWER(TRIM(L12))="tbd",LOWER(TRIM(L12))="to be determined",LOWER(TRIM(L12))="-"),OR(LOWER(TRIM(M12))="unknown",LOWER(TRIM(M12))="not applicable",LOWER(TRIM(M12))="n/a",LOWER(TRIM(M12))="na",LOWER(TRIM(M12))="pending",LOWER(TRIM(M12))="unavailable",LOWER(TRIM(M12))="denied",LOWER(TRIM(M12))="none",LOWER(TRIM(M12))="tbd",LOWER(TRIM(M12))="to be determined",LOWER(TRIM(M12))="-"),OR(LOWER(TRIM(Q12))="unknown",LOWER(TRIM(Q12))="not applicable",LOWER(TRIM(Q12))="n/a",LOWER(TRIM(Q12))="na",LOWER(TRIM(Q12))="pending",LOWER(TRIM(Q12))="unavailable",LOWER(TRIM(Q12))="denied",LOWER(TRIM(Q12))="none",LOWER(TRIM(Q12))="tbd",LOWER(TRIM(Q12))="to be determined",LOWER(TRIM(Q12))="-")),"MISSING_OR_PLACEHOLDER",IF(COUNTIF($A$2:$A$101,A12)&gt;1,"DUPLICATE_SOURCE_ROW_ID",IF(COUNTIFS($D$2:$D$101,D12,$I$2:$I$101,I12,$K$2:$K$101,K12,$L$2:$L$101,L12)&gt;1,"DUPLICATE_GRAIN_GROUP",IF(D12&lt;&gt;'Report setup'!$B$2,"MIXED_ACCOUNT",IF(M12&lt;&gt;'Report setup'!$B$3,"MIXED_CURRENCY",IF(OR(K12&lt;&gt;'Report setup'!$B$5,L12&lt;&gt;'Report setup'!$B$6),"OUT_OF_SCOPE_WINDOW",IF(Q12&lt;&gt;'Report setup'!$B$14,"MIXED_ACTION",IF(OR(NOT(ISNUMBER(N12)),NOT(ISNUMBER(O12)),NOT(ISNUMBER(P12)),NOT(ISNUMBER(R12))),"INVALID_NUMERIC",IF(OR(N12&lt;0,O12&lt;0,P12&lt;0,R12&lt;0),"NEGATIVE_VALUE",IF(OR(O12&lt;&gt;INT(O12),P12&lt;&gt;INT(P12),R12&lt;&gt;INT(R12)),"INVALID_NUMERIC",IF(P12&gt;O12,"CLICKS_EXCEED_IMPRESSIONS",""))))))))))))</x:f>
      </x:c>
      <x:c r="U12" t="str">
        <x:f>IF(S12="Accepted",A12,"")</x:f>
      </x:c>
      <x:c r="V12" t="str">
        <x:f>IF(S12="Held",A12,"")</x:f>
      </x:c>
    </x:row>
    <x:row r="13">
      <x:c r="S13" t="str">
        <x:f>IF(A13="","",IF(T13="","Accepted","Held"))</x:f>
      </x:c>
      <x:c r="T13" t="str">
        <x:f>IF(COUNTA(A13:R13)=0,"",IF(OR(COUNTBLANK(A13:M13)&gt;0,Q13="",R13="",OR(LOWER(TRIM(A13))="unknown",LOWER(TRIM(A13))="not applicable",LOWER(TRIM(A13))="n/a",LOWER(TRIM(A13))="na",LOWER(TRIM(A13))="pending",LOWER(TRIM(A13))="unavailable",LOWER(TRIM(A13))="denied",LOWER(TRIM(A13))="none",LOWER(TRIM(A13))="tbd",LOWER(TRIM(A13))="to be determined",LOWER(TRIM(A13))="-"),OR(LOWER(TRIM(B13))="unknown",LOWER(TRIM(B13))="not applicable",LOWER(TRIM(B13))="n/a",LOWER(TRIM(B13))="na",LOWER(TRIM(B13))="pending",LOWER(TRIM(B13))="unavailable",LOWER(TRIM(B13))="denied",LOWER(TRIM(B13))="none",LOWER(TRIM(B13))="tbd",LOWER(TRIM(B13))="to be determined",LOWER(TRIM(B13))="-"),OR(LOWER(TRIM(C13))="unknown",LOWER(TRIM(C13))="not applicable",LOWER(TRIM(C13))="n/a",LOWER(TRIM(C13))="na",LOWER(TRIM(C13))="pending",LOWER(TRIM(C13))="unavailable",LOWER(TRIM(C13))="denied",LOWER(TRIM(C13))="none",LOWER(TRIM(C13))="tbd",LOWER(TRIM(C13))="to be determined",LOWER(TRIM(C13))="-"),OR(LOWER(TRIM(D13))="unknown",LOWER(TRIM(D13))="not applicable",LOWER(TRIM(D13))="n/a",LOWER(TRIM(D13))="na",LOWER(TRIM(D13))="pending",LOWER(TRIM(D13))="unavailable",LOWER(TRIM(D13))="denied",LOWER(TRIM(D13))="none",LOWER(TRIM(D13))="tbd",LOWER(TRIM(D13))="to be determined",LOWER(TRIM(D13))="-"),OR(LOWER(TRIM(E13))="unknown",LOWER(TRIM(E13))="not applicable",LOWER(TRIM(E13))="n/a",LOWER(TRIM(E13))="na",LOWER(TRIM(E13))="pending",LOWER(TRIM(E13))="unavailable",LOWER(TRIM(E13))="denied",LOWER(TRIM(E13))="none",LOWER(TRIM(E13))="tbd",LOWER(TRIM(E13))="to be determined",LOWER(TRIM(E13))="-"),OR(LOWER(TRIM(F13))="unknown",LOWER(TRIM(F13))="not applicable",LOWER(TRIM(F13))="n/a",LOWER(TRIM(F13))="na",LOWER(TRIM(F13))="pending",LOWER(TRIM(F13))="unavailable",LOWER(TRIM(F13))="denied",LOWER(TRIM(F13))="none",LOWER(TRIM(F13))="tbd",LOWER(TRIM(F13))="to be determined",LOWER(TRIM(F13))="-"),OR(LOWER(TRIM(G13))="unknown",LOWER(TRIM(G13))="not applicable",LOWER(TRIM(G13))="n/a",LOWER(TRIM(G13))="na",LOWER(TRIM(G13))="pending",LOWER(TRIM(G13))="unavailable",LOWER(TRIM(G13))="denied",LOWER(TRIM(G13))="none",LOWER(TRIM(G13))="tbd",LOWER(TRIM(G13))="to be determined",LOWER(TRIM(G13))="-"),OR(LOWER(TRIM(H13))="unknown",LOWER(TRIM(H13))="not applicable",LOWER(TRIM(H13))="n/a",LOWER(TRIM(H13))="na",LOWER(TRIM(H13))="pending",LOWER(TRIM(H13))="unavailable",LOWER(TRIM(H13))="denied",LOWER(TRIM(H13))="none",LOWER(TRIM(H13))="tbd",LOWER(TRIM(H13))="to be determined",LOWER(TRIM(H13))="-"),OR(LOWER(TRIM(I13))="unknown",LOWER(TRIM(I13))="not applicable",LOWER(TRIM(I13))="n/a",LOWER(TRIM(I13))="na",LOWER(TRIM(I13))="pending",LOWER(TRIM(I13))="unavailable",LOWER(TRIM(I13))="denied",LOWER(TRIM(I13))="none",LOWER(TRIM(I13))="tbd",LOWER(TRIM(I13))="to be determined",LOWER(TRIM(I13))="-"),OR(LOWER(TRIM(J13))="unknown",LOWER(TRIM(J13))="not applicable",LOWER(TRIM(J13))="n/a",LOWER(TRIM(J13))="na",LOWER(TRIM(J13))="pending",LOWER(TRIM(J13))="unavailable",LOWER(TRIM(J13))="denied",LOWER(TRIM(J13))="none",LOWER(TRIM(J13))="tbd",LOWER(TRIM(J13))="to be determined",LOWER(TRIM(J13))="-"),OR(LOWER(TRIM(K13))="unknown",LOWER(TRIM(K13))="not applicable",LOWER(TRIM(K13))="n/a",LOWER(TRIM(K13))="na",LOWER(TRIM(K13))="pending",LOWER(TRIM(K13))="unavailable",LOWER(TRIM(K13))="denied",LOWER(TRIM(K13))="none",LOWER(TRIM(K13))="tbd",LOWER(TRIM(K13))="to be determined",LOWER(TRIM(K13))="-"),OR(LOWER(TRIM(L13))="unknown",LOWER(TRIM(L13))="not applicable",LOWER(TRIM(L13))="n/a",LOWER(TRIM(L13))="na",LOWER(TRIM(L13))="pending",LOWER(TRIM(L13))="unavailable",LOWER(TRIM(L13))="denied",LOWER(TRIM(L13))="none",LOWER(TRIM(L13))="tbd",LOWER(TRIM(L13))="to be determined",LOWER(TRIM(L13))="-"),OR(LOWER(TRIM(M13))="unknown",LOWER(TRIM(M13))="not applicable",LOWER(TRIM(M13))="n/a",LOWER(TRIM(M13))="na",LOWER(TRIM(M13))="pending",LOWER(TRIM(M13))="unavailable",LOWER(TRIM(M13))="denied",LOWER(TRIM(M13))="none",LOWER(TRIM(M13))="tbd",LOWER(TRIM(M13))="to be determined",LOWER(TRIM(M13))="-"),OR(LOWER(TRIM(Q13))="unknown",LOWER(TRIM(Q13))="not applicable",LOWER(TRIM(Q13))="n/a",LOWER(TRIM(Q13))="na",LOWER(TRIM(Q13))="pending",LOWER(TRIM(Q13))="unavailable",LOWER(TRIM(Q13))="denied",LOWER(TRIM(Q13))="none",LOWER(TRIM(Q13))="tbd",LOWER(TRIM(Q13))="to be determined",LOWER(TRIM(Q13))="-")),"MISSING_OR_PLACEHOLDER",IF(COUNTIF($A$2:$A$101,A13)&gt;1,"DUPLICATE_SOURCE_ROW_ID",IF(COUNTIFS($D$2:$D$101,D13,$I$2:$I$101,I13,$K$2:$K$101,K13,$L$2:$L$101,L13)&gt;1,"DUPLICATE_GRAIN_GROUP",IF(D13&lt;&gt;'Report setup'!$B$2,"MIXED_ACCOUNT",IF(M13&lt;&gt;'Report setup'!$B$3,"MIXED_CURRENCY",IF(OR(K13&lt;&gt;'Report setup'!$B$5,L13&lt;&gt;'Report setup'!$B$6),"OUT_OF_SCOPE_WINDOW",IF(Q13&lt;&gt;'Report setup'!$B$14,"MIXED_ACTION",IF(OR(NOT(ISNUMBER(N13)),NOT(ISNUMBER(O13)),NOT(ISNUMBER(P13)),NOT(ISNUMBER(R13))),"INVALID_NUMERIC",IF(OR(N13&lt;0,O13&lt;0,P13&lt;0,R13&lt;0),"NEGATIVE_VALUE",IF(OR(O13&lt;&gt;INT(O13),P13&lt;&gt;INT(P13),R13&lt;&gt;INT(R13)),"INVALID_NUMERIC",IF(P13&gt;O13,"CLICKS_EXCEED_IMPRESSIONS",""))))))))))))</x:f>
      </x:c>
      <x:c r="U13" t="str">
        <x:f>IF(S13="Accepted",A13,"")</x:f>
      </x:c>
      <x:c r="V13" t="str">
        <x:f>IF(S13="Held",A13,"")</x:f>
      </x:c>
    </x:row>
    <x:row r="14">
      <x:c r="S14" t="str">
        <x:f>IF(A14="","",IF(T14="","Accepted","Held"))</x:f>
      </x:c>
      <x:c r="T14" t="str">
        <x:f>IF(COUNTA(A14:R14)=0,"",IF(OR(COUNTBLANK(A14:M14)&gt;0,Q14="",R14="",OR(LOWER(TRIM(A14))="unknown",LOWER(TRIM(A14))="not applicable",LOWER(TRIM(A14))="n/a",LOWER(TRIM(A14))="na",LOWER(TRIM(A14))="pending",LOWER(TRIM(A14))="unavailable",LOWER(TRIM(A14))="denied",LOWER(TRIM(A14))="none",LOWER(TRIM(A14))="tbd",LOWER(TRIM(A14))="to be determined",LOWER(TRIM(A14))="-"),OR(LOWER(TRIM(B14))="unknown",LOWER(TRIM(B14))="not applicable",LOWER(TRIM(B14))="n/a",LOWER(TRIM(B14))="na",LOWER(TRIM(B14))="pending",LOWER(TRIM(B14))="unavailable",LOWER(TRIM(B14))="denied",LOWER(TRIM(B14))="none",LOWER(TRIM(B14))="tbd",LOWER(TRIM(B14))="to be determined",LOWER(TRIM(B14))="-"),OR(LOWER(TRIM(C14))="unknown",LOWER(TRIM(C14))="not applicable",LOWER(TRIM(C14))="n/a",LOWER(TRIM(C14))="na",LOWER(TRIM(C14))="pending",LOWER(TRIM(C14))="unavailable",LOWER(TRIM(C14))="denied",LOWER(TRIM(C14))="none",LOWER(TRIM(C14))="tbd",LOWER(TRIM(C14))="to be determined",LOWER(TRIM(C14))="-"),OR(LOWER(TRIM(D14))="unknown",LOWER(TRIM(D14))="not applicable",LOWER(TRIM(D14))="n/a",LOWER(TRIM(D14))="na",LOWER(TRIM(D14))="pending",LOWER(TRIM(D14))="unavailable",LOWER(TRIM(D14))="denied",LOWER(TRIM(D14))="none",LOWER(TRIM(D14))="tbd",LOWER(TRIM(D14))="to be determined",LOWER(TRIM(D14))="-"),OR(LOWER(TRIM(E14))="unknown",LOWER(TRIM(E14))="not applicable",LOWER(TRIM(E14))="n/a",LOWER(TRIM(E14))="na",LOWER(TRIM(E14))="pending",LOWER(TRIM(E14))="unavailable",LOWER(TRIM(E14))="denied",LOWER(TRIM(E14))="none",LOWER(TRIM(E14))="tbd",LOWER(TRIM(E14))="to be determined",LOWER(TRIM(E14))="-"),OR(LOWER(TRIM(F14))="unknown",LOWER(TRIM(F14))="not applicable",LOWER(TRIM(F14))="n/a",LOWER(TRIM(F14))="na",LOWER(TRIM(F14))="pending",LOWER(TRIM(F14))="unavailable",LOWER(TRIM(F14))="denied",LOWER(TRIM(F14))="none",LOWER(TRIM(F14))="tbd",LOWER(TRIM(F14))="to be determined",LOWER(TRIM(F14))="-"),OR(LOWER(TRIM(G14))="unknown",LOWER(TRIM(G14))="not applicable",LOWER(TRIM(G14))="n/a",LOWER(TRIM(G14))="na",LOWER(TRIM(G14))="pending",LOWER(TRIM(G14))="unavailable",LOWER(TRIM(G14))="denied",LOWER(TRIM(G14))="none",LOWER(TRIM(G14))="tbd",LOWER(TRIM(G14))="to be determined",LOWER(TRIM(G14))="-"),OR(LOWER(TRIM(H14))="unknown",LOWER(TRIM(H14))="not applicable",LOWER(TRIM(H14))="n/a",LOWER(TRIM(H14))="na",LOWER(TRIM(H14))="pending",LOWER(TRIM(H14))="unavailable",LOWER(TRIM(H14))="denied",LOWER(TRIM(H14))="none",LOWER(TRIM(H14))="tbd",LOWER(TRIM(H14))="to be determined",LOWER(TRIM(H14))="-"),OR(LOWER(TRIM(I14))="unknown",LOWER(TRIM(I14))="not applicable",LOWER(TRIM(I14))="n/a",LOWER(TRIM(I14))="na",LOWER(TRIM(I14))="pending",LOWER(TRIM(I14))="unavailable",LOWER(TRIM(I14))="denied",LOWER(TRIM(I14))="none",LOWER(TRIM(I14))="tbd",LOWER(TRIM(I14))="to be determined",LOWER(TRIM(I14))="-"),OR(LOWER(TRIM(J14))="unknown",LOWER(TRIM(J14))="not applicable",LOWER(TRIM(J14))="n/a",LOWER(TRIM(J14))="na",LOWER(TRIM(J14))="pending",LOWER(TRIM(J14))="unavailable",LOWER(TRIM(J14))="denied",LOWER(TRIM(J14))="none",LOWER(TRIM(J14))="tbd",LOWER(TRIM(J14))="to be determined",LOWER(TRIM(J14))="-"),OR(LOWER(TRIM(K14))="unknown",LOWER(TRIM(K14))="not applicable",LOWER(TRIM(K14))="n/a",LOWER(TRIM(K14))="na",LOWER(TRIM(K14))="pending",LOWER(TRIM(K14))="unavailable",LOWER(TRIM(K14))="denied",LOWER(TRIM(K14))="none",LOWER(TRIM(K14))="tbd",LOWER(TRIM(K14))="to be determined",LOWER(TRIM(K14))="-"),OR(LOWER(TRIM(L14))="unknown",LOWER(TRIM(L14))="not applicable",LOWER(TRIM(L14))="n/a",LOWER(TRIM(L14))="na",LOWER(TRIM(L14))="pending",LOWER(TRIM(L14))="unavailable",LOWER(TRIM(L14))="denied",LOWER(TRIM(L14))="none",LOWER(TRIM(L14))="tbd",LOWER(TRIM(L14))="to be determined",LOWER(TRIM(L14))="-"),OR(LOWER(TRIM(M14))="unknown",LOWER(TRIM(M14))="not applicable",LOWER(TRIM(M14))="n/a",LOWER(TRIM(M14))="na",LOWER(TRIM(M14))="pending",LOWER(TRIM(M14))="unavailable",LOWER(TRIM(M14))="denied",LOWER(TRIM(M14))="none",LOWER(TRIM(M14))="tbd",LOWER(TRIM(M14))="to be determined",LOWER(TRIM(M14))="-"),OR(LOWER(TRIM(Q14))="unknown",LOWER(TRIM(Q14))="not applicable",LOWER(TRIM(Q14))="n/a",LOWER(TRIM(Q14))="na",LOWER(TRIM(Q14))="pending",LOWER(TRIM(Q14))="unavailable",LOWER(TRIM(Q14))="denied",LOWER(TRIM(Q14))="none",LOWER(TRIM(Q14))="tbd",LOWER(TRIM(Q14))="to be determined",LOWER(TRIM(Q14))="-")),"MISSING_OR_PLACEHOLDER",IF(COUNTIF($A$2:$A$101,A14)&gt;1,"DUPLICATE_SOURCE_ROW_ID",IF(COUNTIFS($D$2:$D$101,D14,$I$2:$I$101,I14,$K$2:$K$101,K14,$L$2:$L$101,L14)&gt;1,"DUPLICATE_GRAIN_GROUP",IF(D14&lt;&gt;'Report setup'!$B$2,"MIXED_ACCOUNT",IF(M14&lt;&gt;'Report setup'!$B$3,"MIXED_CURRENCY",IF(OR(K14&lt;&gt;'Report setup'!$B$5,L14&lt;&gt;'Report setup'!$B$6),"OUT_OF_SCOPE_WINDOW",IF(Q14&lt;&gt;'Report setup'!$B$14,"MIXED_ACTION",IF(OR(NOT(ISNUMBER(N14)),NOT(ISNUMBER(O14)),NOT(ISNUMBER(P14)),NOT(ISNUMBER(R14))),"INVALID_NUMERIC",IF(OR(N14&lt;0,O14&lt;0,P14&lt;0,R14&lt;0),"NEGATIVE_VALUE",IF(OR(O14&lt;&gt;INT(O14),P14&lt;&gt;INT(P14),R14&lt;&gt;INT(R14)),"INVALID_NUMERIC",IF(P14&gt;O14,"CLICKS_EXCEED_IMPRESSIONS",""))))))))))))</x:f>
      </x:c>
      <x:c r="U14" t="str">
        <x:f>IF(S14="Accepted",A14,"")</x:f>
      </x:c>
      <x:c r="V14" t="str">
        <x:f>IF(S14="Held",A14,"")</x:f>
      </x:c>
    </x:row>
    <x:row r="15">
      <x:c r="S15" t="str">
        <x:f>IF(A15="","",IF(T15="","Accepted","Held"))</x:f>
      </x:c>
      <x:c r="T15" t="str">
        <x:f>IF(COUNTA(A15:R15)=0,"",IF(OR(COUNTBLANK(A15:M15)&gt;0,Q15="",R15="",OR(LOWER(TRIM(A15))="unknown",LOWER(TRIM(A15))="not applicable",LOWER(TRIM(A15))="n/a",LOWER(TRIM(A15))="na",LOWER(TRIM(A15))="pending",LOWER(TRIM(A15))="unavailable",LOWER(TRIM(A15))="denied",LOWER(TRIM(A15))="none",LOWER(TRIM(A15))="tbd",LOWER(TRIM(A15))="to be determined",LOWER(TRIM(A15))="-"),OR(LOWER(TRIM(B15))="unknown",LOWER(TRIM(B15))="not applicable",LOWER(TRIM(B15))="n/a",LOWER(TRIM(B15))="na",LOWER(TRIM(B15))="pending",LOWER(TRIM(B15))="unavailable",LOWER(TRIM(B15))="denied",LOWER(TRIM(B15))="none",LOWER(TRIM(B15))="tbd",LOWER(TRIM(B15))="to be determined",LOWER(TRIM(B15))="-"),OR(LOWER(TRIM(C15))="unknown",LOWER(TRIM(C15))="not applicable",LOWER(TRIM(C15))="n/a",LOWER(TRIM(C15))="na",LOWER(TRIM(C15))="pending",LOWER(TRIM(C15))="unavailable",LOWER(TRIM(C15))="denied",LOWER(TRIM(C15))="none",LOWER(TRIM(C15))="tbd",LOWER(TRIM(C15))="to be determined",LOWER(TRIM(C15))="-"),OR(LOWER(TRIM(D15))="unknown",LOWER(TRIM(D15))="not applicable",LOWER(TRIM(D15))="n/a",LOWER(TRIM(D15))="na",LOWER(TRIM(D15))="pending",LOWER(TRIM(D15))="unavailable",LOWER(TRIM(D15))="denied",LOWER(TRIM(D15))="none",LOWER(TRIM(D15))="tbd",LOWER(TRIM(D15))="to be determined",LOWER(TRIM(D15))="-"),OR(LOWER(TRIM(E15))="unknown",LOWER(TRIM(E15))="not applicable",LOWER(TRIM(E15))="n/a",LOWER(TRIM(E15))="na",LOWER(TRIM(E15))="pending",LOWER(TRIM(E15))="unavailable",LOWER(TRIM(E15))="denied",LOWER(TRIM(E15))="none",LOWER(TRIM(E15))="tbd",LOWER(TRIM(E15))="to be determined",LOWER(TRIM(E15))="-"),OR(LOWER(TRIM(F15))="unknown",LOWER(TRIM(F15))="not applicable",LOWER(TRIM(F15))="n/a",LOWER(TRIM(F15))="na",LOWER(TRIM(F15))="pending",LOWER(TRIM(F15))="unavailable",LOWER(TRIM(F15))="denied",LOWER(TRIM(F15))="none",LOWER(TRIM(F15))="tbd",LOWER(TRIM(F15))="to be determined",LOWER(TRIM(F15))="-"),OR(LOWER(TRIM(G15))="unknown",LOWER(TRIM(G15))="not applicable",LOWER(TRIM(G15))="n/a",LOWER(TRIM(G15))="na",LOWER(TRIM(G15))="pending",LOWER(TRIM(G15))="unavailable",LOWER(TRIM(G15))="denied",LOWER(TRIM(G15))="none",LOWER(TRIM(G15))="tbd",LOWER(TRIM(G15))="to be determined",LOWER(TRIM(G15))="-"),OR(LOWER(TRIM(H15))="unknown",LOWER(TRIM(H15))="not applicable",LOWER(TRIM(H15))="n/a",LOWER(TRIM(H15))="na",LOWER(TRIM(H15))="pending",LOWER(TRIM(H15))="unavailable",LOWER(TRIM(H15))="denied",LOWER(TRIM(H15))="none",LOWER(TRIM(H15))="tbd",LOWER(TRIM(H15))="to be determined",LOWER(TRIM(H15))="-"),OR(LOWER(TRIM(I15))="unknown",LOWER(TRIM(I15))="not applicable",LOWER(TRIM(I15))="n/a",LOWER(TRIM(I15))="na",LOWER(TRIM(I15))="pending",LOWER(TRIM(I15))="unavailable",LOWER(TRIM(I15))="denied",LOWER(TRIM(I15))="none",LOWER(TRIM(I15))="tbd",LOWER(TRIM(I15))="to be determined",LOWER(TRIM(I15))="-"),OR(LOWER(TRIM(J15))="unknown",LOWER(TRIM(J15))="not applicable",LOWER(TRIM(J15))="n/a",LOWER(TRIM(J15))="na",LOWER(TRIM(J15))="pending",LOWER(TRIM(J15))="unavailable",LOWER(TRIM(J15))="denied",LOWER(TRIM(J15))="none",LOWER(TRIM(J15))="tbd",LOWER(TRIM(J15))="to be determined",LOWER(TRIM(J15))="-"),OR(LOWER(TRIM(K15))="unknown",LOWER(TRIM(K15))="not applicable",LOWER(TRIM(K15))="n/a",LOWER(TRIM(K15))="na",LOWER(TRIM(K15))="pending",LOWER(TRIM(K15))="unavailable",LOWER(TRIM(K15))="denied",LOWER(TRIM(K15))="none",LOWER(TRIM(K15))="tbd",LOWER(TRIM(K15))="to be determined",LOWER(TRIM(K15))="-"),OR(LOWER(TRIM(L15))="unknown",LOWER(TRIM(L15))="not applicable",LOWER(TRIM(L15))="n/a",LOWER(TRIM(L15))="na",LOWER(TRIM(L15))="pending",LOWER(TRIM(L15))="unavailable",LOWER(TRIM(L15))="denied",LOWER(TRIM(L15))="none",LOWER(TRIM(L15))="tbd",LOWER(TRIM(L15))="to be determined",LOWER(TRIM(L15))="-"),OR(LOWER(TRIM(M15))="unknown",LOWER(TRIM(M15))="not applicable",LOWER(TRIM(M15))="n/a",LOWER(TRIM(M15))="na",LOWER(TRIM(M15))="pending",LOWER(TRIM(M15))="unavailable",LOWER(TRIM(M15))="denied",LOWER(TRIM(M15))="none",LOWER(TRIM(M15))="tbd",LOWER(TRIM(M15))="to be determined",LOWER(TRIM(M15))="-"),OR(LOWER(TRIM(Q15))="unknown",LOWER(TRIM(Q15))="not applicable",LOWER(TRIM(Q15))="n/a",LOWER(TRIM(Q15))="na",LOWER(TRIM(Q15))="pending",LOWER(TRIM(Q15))="unavailable",LOWER(TRIM(Q15))="denied",LOWER(TRIM(Q15))="none",LOWER(TRIM(Q15))="tbd",LOWER(TRIM(Q15))="to be determined",LOWER(TRIM(Q15))="-")),"MISSING_OR_PLACEHOLDER",IF(COUNTIF($A$2:$A$101,A15)&gt;1,"DUPLICATE_SOURCE_ROW_ID",IF(COUNTIFS($D$2:$D$101,D15,$I$2:$I$101,I15,$K$2:$K$101,K15,$L$2:$L$101,L15)&gt;1,"DUPLICATE_GRAIN_GROUP",IF(D15&lt;&gt;'Report setup'!$B$2,"MIXED_ACCOUNT",IF(M15&lt;&gt;'Report setup'!$B$3,"MIXED_CURRENCY",IF(OR(K15&lt;&gt;'Report setup'!$B$5,L15&lt;&gt;'Report setup'!$B$6),"OUT_OF_SCOPE_WINDOW",IF(Q15&lt;&gt;'Report setup'!$B$14,"MIXED_ACTION",IF(OR(NOT(ISNUMBER(N15)),NOT(ISNUMBER(O15)),NOT(ISNUMBER(P15)),NOT(ISNUMBER(R15))),"INVALID_NUMERIC",IF(OR(N15&lt;0,O15&lt;0,P15&lt;0,R15&lt;0),"NEGATIVE_VALUE",IF(OR(O15&lt;&gt;INT(O15),P15&lt;&gt;INT(P15),R15&lt;&gt;INT(R15)),"INVALID_NUMERIC",IF(P15&gt;O15,"CLICKS_EXCEED_IMPRESSIONS",""))))))))))))</x:f>
      </x:c>
      <x:c r="U15" t="str">
        <x:f>IF(S15="Accepted",A15,"")</x:f>
      </x:c>
      <x:c r="V15" t="str">
        <x:f>IF(S15="Held",A15,"")</x:f>
      </x:c>
    </x:row>
    <x:row r="16">
      <x:c r="S16" t="str">
        <x:f>IF(A16="","",IF(T16="","Accepted","Held"))</x:f>
      </x:c>
      <x:c r="T16" t="str">
        <x:f>IF(COUNTA(A16:R16)=0,"",IF(OR(COUNTBLANK(A16:M16)&gt;0,Q16="",R16="",OR(LOWER(TRIM(A16))="unknown",LOWER(TRIM(A16))="not applicable",LOWER(TRIM(A16))="n/a",LOWER(TRIM(A16))="na",LOWER(TRIM(A16))="pending",LOWER(TRIM(A16))="unavailable",LOWER(TRIM(A16))="denied",LOWER(TRIM(A16))="none",LOWER(TRIM(A16))="tbd",LOWER(TRIM(A16))="to be determined",LOWER(TRIM(A16))="-"),OR(LOWER(TRIM(B16))="unknown",LOWER(TRIM(B16))="not applicable",LOWER(TRIM(B16))="n/a",LOWER(TRIM(B16))="na",LOWER(TRIM(B16))="pending",LOWER(TRIM(B16))="unavailable",LOWER(TRIM(B16))="denied",LOWER(TRIM(B16))="none",LOWER(TRIM(B16))="tbd",LOWER(TRIM(B16))="to be determined",LOWER(TRIM(B16))="-"),OR(LOWER(TRIM(C16))="unknown",LOWER(TRIM(C16))="not applicable",LOWER(TRIM(C16))="n/a",LOWER(TRIM(C16))="na",LOWER(TRIM(C16))="pending",LOWER(TRIM(C16))="unavailable",LOWER(TRIM(C16))="denied",LOWER(TRIM(C16))="none",LOWER(TRIM(C16))="tbd",LOWER(TRIM(C16))="to be determined",LOWER(TRIM(C16))="-"),OR(LOWER(TRIM(D16))="unknown",LOWER(TRIM(D16))="not applicable",LOWER(TRIM(D16))="n/a",LOWER(TRIM(D16))="na",LOWER(TRIM(D16))="pending",LOWER(TRIM(D16))="unavailable",LOWER(TRIM(D16))="denied",LOWER(TRIM(D16))="none",LOWER(TRIM(D16))="tbd",LOWER(TRIM(D16))="to be determined",LOWER(TRIM(D16))="-"),OR(LOWER(TRIM(E16))="unknown",LOWER(TRIM(E16))="not applicable",LOWER(TRIM(E16))="n/a",LOWER(TRIM(E16))="na",LOWER(TRIM(E16))="pending",LOWER(TRIM(E16))="unavailable",LOWER(TRIM(E16))="denied",LOWER(TRIM(E16))="none",LOWER(TRIM(E16))="tbd",LOWER(TRIM(E16))="to be determined",LOWER(TRIM(E16))="-"),OR(LOWER(TRIM(F16))="unknown",LOWER(TRIM(F16))="not applicable",LOWER(TRIM(F16))="n/a",LOWER(TRIM(F16))="na",LOWER(TRIM(F16))="pending",LOWER(TRIM(F16))="unavailable",LOWER(TRIM(F16))="denied",LOWER(TRIM(F16))="none",LOWER(TRIM(F16))="tbd",LOWER(TRIM(F16))="to be determined",LOWER(TRIM(F16))="-"),OR(LOWER(TRIM(G16))="unknown",LOWER(TRIM(G16))="not applicable",LOWER(TRIM(G16))="n/a",LOWER(TRIM(G16))="na",LOWER(TRIM(G16))="pending",LOWER(TRIM(G16))="unavailable",LOWER(TRIM(G16))="denied",LOWER(TRIM(G16))="none",LOWER(TRIM(G16))="tbd",LOWER(TRIM(G16))="to be determined",LOWER(TRIM(G16))="-"),OR(LOWER(TRIM(H16))="unknown",LOWER(TRIM(H16))="not applicable",LOWER(TRIM(H16))="n/a",LOWER(TRIM(H16))="na",LOWER(TRIM(H16))="pending",LOWER(TRIM(H16))="unavailable",LOWER(TRIM(H16))="denied",LOWER(TRIM(H16))="none",LOWER(TRIM(H16))="tbd",LOWER(TRIM(H16))="to be determined",LOWER(TRIM(H16))="-"),OR(LOWER(TRIM(I16))="unknown",LOWER(TRIM(I16))="not applicable",LOWER(TRIM(I16))="n/a",LOWER(TRIM(I16))="na",LOWER(TRIM(I16))="pending",LOWER(TRIM(I16))="unavailable",LOWER(TRIM(I16))="denied",LOWER(TRIM(I16))="none",LOWER(TRIM(I16))="tbd",LOWER(TRIM(I16))="to be determined",LOWER(TRIM(I16))="-"),OR(LOWER(TRIM(J16))="unknown",LOWER(TRIM(J16))="not applicable",LOWER(TRIM(J16))="n/a",LOWER(TRIM(J16))="na",LOWER(TRIM(J16))="pending",LOWER(TRIM(J16))="unavailable",LOWER(TRIM(J16))="denied",LOWER(TRIM(J16))="none",LOWER(TRIM(J16))="tbd",LOWER(TRIM(J16))="to be determined",LOWER(TRIM(J16))="-"),OR(LOWER(TRIM(K16))="unknown",LOWER(TRIM(K16))="not applicable",LOWER(TRIM(K16))="n/a",LOWER(TRIM(K16))="na",LOWER(TRIM(K16))="pending",LOWER(TRIM(K16))="unavailable",LOWER(TRIM(K16))="denied",LOWER(TRIM(K16))="none",LOWER(TRIM(K16))="tbd",LOWER(TRIM(K16))="to be determined",LOWER(TRIM(K16))="-"),OR(LOWER(TRIM(L16))="unknown",LOWER(TRIM(L16))="not applicable",LOWER(TRIM(L16))="n/a",LOWER(TRIM(L16))="na",LOWER(TRIM(L16))="pending",LOWER(TRIM(L16))="unavailable",LOWER(TRIM(L16))="denied",LOWER(TRIM(L16))="none",LOWER(TRIM(L16))="tbd",LOWER(TRIM(L16))="to be determined",LOWER(TRIM(L16))="-"),OR(LOWER(TRIM(M16))="unknown",LOWER(TRIM(M16))="not applicable",LOWER(TRIM(M16))="n/a",LOWER(TRIM(M16))="na",LOWER(TRIM(M16))="pending",LOWER(TRIM(M16))="unavailable",LOWER(TRIM(M16))="denied",LOWER(TRIM(M16))="none",LOWER(TRIM(M16))="tbd",LOWER(TRIM(M16))="to be determined",LOWER(TRIM(M16))="-"),OR(LOWER(TRIM(Q16))="unknown",LOWER(TRIM(Q16))="not applicable",LOWER(TRIM(Q16))="n/a",LOWER(TRIM(Q16))="na",LOWER(TRIM(Q16))="pending",LOWER(TRIM(Q16))="unavailable",LOWER(TRIM(Q16))="denied",LOWER(TRIM(Q16))="none",LOWER(TRIM(Q16))="tbd",LOWER(TRIM(Q16))="to be determined",LOWER(TRIM(Q16))="-")),"MISSING_OR_PLACEHOLDER",IF(COUNTIF($A$2:$A$101,A16)&gt;1,"DUPLICATE_SOURCE_ROW_ID",IF(COUNTIFS($D$2:$D$101,D16,$I$2:$I$101,I16,$K$2:$K$101,K16,$L$2:$L$101,L16)&gt;1,"DUPLICATE_GRAIN_GROUP",IF(D16&lt;&gt;'Report setup'!$B$2,"MIXED_ACCOUNT",IF(M16&lt;&gt;'Report setup'!$B$3,"MIXED_CURRENCY",IF(OR(K16&lt;&gt;'Report setup'!$B$5,L16&lt;&gt;'Report setup'!$B$6),"OUT_OF_SCOPE_WINDOW",IF(Q16&lt;&gt;'Report setup'!$B$14,"MIXED_ACTION",IF(OR(NOT(ISNUMBER(N16)),NOT(ISNUMBER(O16)),NOT(ISNUMBER(P16)),NOT(ISNUMBER(R16))),"INVALID_NUMERIC",IF(OR(N16&lt;0,O16&lt;0,P16&lt;0,R16&lt;0),"NEGATIVE_VALUE",IF(OR(O16&lt;&gt;INT(O16),P16&lt;&gt;INT(P16),R16&lt;&gt;INT(R16)),"INVALID_NUMERIC",IF(P16&gt;O16,"CLICKS_EXCEED_IMPRESSIONS",""))))))))))))</x:f>
      </x:c>
      <x:c r="U16" t="str">
        <x:f>IF(S16="Accepted",A16,"")</x:f>
      </x:c>
      <x:c r="V16" t="str">
        <x:f>IF(S16="Held",A16,"")</x:f>
      </x:c>
    </x:row>
    <x:row r="17">
      <x:c r="S17" t="str">
        <x:f>IF(A17="","",IF(T17="","Accepted","Held"))</x:f>
      </x:c>
      <x:c r="T17" t="str">
        <x:f>IF(COUNTA(A17:R17)=0,"",IF(OR(COUNTBLANK(A17:M17)&gt;0,Q17="",R17="",OR(LOWER(TRIM(A17))="unknown",LOWER(TRIM(A17))="not applicable",LOWER(TRIM(A17))="n/a",LOWER(TRIM(A17))="na",LOWER(TRIM(A17))="pending",LOWER(TRIM(A17))="unavailable",LOWER(TRIM(A17))="denied",LOWER(TRIM(A17))="none",LOWER(TRIM(A17))="tbd",LOWER(TRIM(A17))="to be determined",LOWER(TRIM(A17))="-"),OR(LOWER(TRIM(B17))="unknown",LOWER(TRIM(B17))="not applicable",LOWER(TRIM(B17))="n/a",LOWER(TRIM(B17))="na",LOWER(TRIM(B17))="pending",LOWER(TRIM(B17))="unavailable",LOWER(TRIM(B17))="denied",LOWER(TRIM(B17))="none",LOWER(TRIM(B17))="tbd",LOWER(TRIM(B17))="to be determined",LOWER(TRIM(B17))="-"),OR(LOWER(TRIM(C17))="unknown",LOWER(TRIM(C17))="not applicable",LOWER(TRIM(C17))="n/a",LOWER(TRIM(C17))="na",LOWER(TRIM(C17))="pending",LOWER(TRIM(C17))="unavailable",LOWER(TRIM(C17))="denied",LOWER(TRIM(C17))="none",LOWER(TRIM(C17))="tbd",LOWER(TRIM(C17))="to be determined",LOWER(TRIM(C17))="-"),OR(LOWER(TRIM(D17))="unknown",LOWER(TRIM(D17))="not applicable",LOWER(TRIM(D17))="n/a",LOWER(TRIM(D17))="na",LOWER(TRIM(D17))="pending",LOWER(TRIM(D17))="unavailable",LOWER(TRIM(D17))="denied",LOWER(TRIM(D17))="none",LOWER(TRIM(D17))="tbd",LOWER(TRIM(D17))="to be determined",LOWER(TRIM(D17))="-"),OR(LOWER(TRIM(E17))="unknown",LOWER(TRIM(E17))="not applicable",LOWER(TRIM(E17))="n/a",LOWER(TRIM(E17))="na",LOWER(TRIM(E17))="pending",LOWER(TRIM(E17))="unavailable",LOWER(TRIM(E17))="denied",LOWER(TRIM(E17))="none",LOWER(TRIM(E17))="tbd",LOWER(TRIM(E17))="to be determined",LOWER(TRIM(E17))="-"),OR(LOWER(TRIM(F17))="unknown",LOWER(TRIM(F17))="not applicable",LOWER(TRIM(F17))="n/a",LOWER(TRIM(F17))="na",LOWER(TRIM(F17))="pending",LOWER(TRIM(F17))="unavailable",LOWER(TRIM(F17))="denied",LOWER(TRIM(F17))="none",LOWER(TRIM(F17))="tbd",LOWER(TRIM(F17))="to be determined",LOWER(TRIM(F17))="-"),OR(LOWER(TRIM(G17))="unknown",LOWER(TRIM(G17))="not applicable",LOWER(TRIM(G17))="n/a",LOWER(TRIM(G17))="na",LOWER(TRIM(G17))="pending",LOWER(TRIM(G17))="unavailable",LOWER(TRIM(G17))="denied",LOWER(TRIM(G17))="none",LOWER(TRIM(G17))="tbd",LOWER(TRIM(G17))="to be determined",LOWER(TRIM(G17))="-"),OR(LOWER(TRIM(H17))="unknown",LOWER(TRIM(H17))="not applicable",LOWER(TRIM(H17))="n/a",LOWER(TRIM(H17))="na",LOWER(TRIM(H17))="pending",LOWER(TRIM(H17))="unavailable",LOWER(TRIM(H17))="denied",LOWER(TRIM(H17))="none",LOWER(TRIM(H17))="tbd",LOWER(TRIM(H17))="to be determined",LOWER(TRIM(H17))="-"),OR(LOWER(TRIM(I17))="unknown",LOWER(TRIM(I17))="not applicable",LOWER(TRIM(I17))="n/a",LOWER(TRIM(I17))="na",LOWER(TRIM(I17))="pending",LOWER(TRIM(I17))="unavailable",LOWER(TRIM(I17))="denied",LOWER(TRIM(I17))="none",LOWER(TRIM(I17))="tbd",LOWER(TRIM(I17))="to be determined",LOWER(TRIM(I17))="-"),OR(LOWER(TRIM(J17))="unknown",LOWER(TRIM(J17))="not applicable",LOWER(TRIM(J17))="n/a",LOWER(TRIM(J17))="na",LOWER(TRIM(J17))="pending",LOWER(TRIM(J17))="unavailable",LOWER(TRIM(J17))="denied",LOWER(TRIM(J17))="none",LOWER(TRIM(J17))="tbd",LOWER(TRIM(J17))="to be determined",LOWER(TRIM(J17))="-"),OR(LOWER(TRIM(K17))="unknown",LOWER(TRIM(K17))="not applicable",LOWER(TRIM(K17))="n/a",LOWER(TRIM(K17))="na",LOWER(TRIM(K17))="pending",LOWER(TRIM(K17))="unavailable",LOWER(TRIM(K17))="denied",LOWER(TRIM(K17))="none",LOWER(TRIM(K17))="tbd",LOWER(TRIM(K17))="to be determined",LOWER(TRIM(K17))="-"),OR(LOWER(TRIM(L17))="unknown",LOWER(TRIM(L17))="not applicable",LOWER(TRIM(L17))="n/a",LOWER(TRIM(L17))="na",LOWER(TRIM(L17))="pending",LOWER(TRIM(L17))="unavailable",LOWER(TRIM(L17))="denied",LOWER(TRIM(L17))="none",LOWER(TRIM(L17))="tbd",LOWER(TRIM(L17))="to be determined",LOWER(TRIM(L17))="-"),OR(LOWER(TRIM(M17))="unknown",LOWER(TRIM(M17))="not applicable",LOWER(TRIM(M17))="n/a",LOWER(TRIM(M17))="na",LOWER(TRIM(M17))="pending",LOWER(TRIM(M17))="unavailable",LOWER(TRIM(M17))="denied",LOWER(TRIM(M17))="none",LOWER(TRIM(M17))="tbd",LOWER(TRIM(M17))="to be determined",LOWER(TRIM(M17))="-"),OR(LOWER(TRIM(Q17))="unknown",LOWER(TRIM(Q17))="not applicable",LOWER(TRIM(Q17))="n/a",LOWER(TRIM(Q17))="na",LOWER(TRIM(Q17))="pending",LOWER(TRIM(Q17))="unavailable",LOWER(TRIM(Q17))="denied",LOWER(TRIM(Q17))="none",LOWER(TRIM(Q17))="tbd",LOWER(TRIM(Q17))="to be determined",LOWER(TRIM(Q17))="-")),"MISSING_OR_PLACEHOLDER",IF(COUNTIF($A$2:$A$101,A17)&gt;1,"DUPLICATE_SOURCE_ROW_ID",IF(COUNTIFS($D$2:$D$101,D17,$I$2:$I$101,I17,$K$2:$K$101,K17,$L$2:$L$101,L17)&gt;1,"DUPLICATE_GRAIN_GROUP",IF(D17&lt;&gt;'Report setup'!$B$2,"MIXED_ACCOUNT",IF(M17&lt;&gt;'Report setup'!$B$3,"MIXED_CURRENCY",IF(OR(K17&lt;&gt;'Report setup'!$B$5,L17&lt;&gt;'Report setup'!$B$6),"OUT_OF_SCOPE_WINDOW",IF(Q17&lt;&gt;'Report setup'!$B$14,"MIXED_ACTION",IF(OR(NOT(ISNUMBER(N17)),NOT(ISNUMBER(O17)),NOT(ISNUMBER(P17)),NOT(ISNUMBER(R17))),"INVALID_NUMERIC",IF(OR(N17&lt;0,O17&lt;0,P17&lt;0,R17&lt;0),"NEGATIVE_VALUE",IF(OR(O17&lt;&gt;INT(O17),P17&lt;&gt;INT(P17),R17&lt;&gt;INT(R17)),"INVALID_NUMERIC",IF(P17&gt;O17,"CLICKS_EXCEED_IMPRESSIONS",""))))))))))))</x:f>
      </x:c>
      <x:c r="U17" t="str">
        <x:f>IF(S17="Accepted",A17,"")</x:f>
      </x:c>
      <x:c r="V17" t="str">
        <x:f>IF(S17="Held",A17,"")</x:f>
      </x:c>
    </x:row>
    <x:row r="18">
      <x:c r="S18" t="str">
        <x:f>IF(A18="","",IF(T18="","Accepted","Held"))</x:f>
      </x:c>
      <x:c r="T18" t="str">
        <x:f>IF(COUNTA(A18:R18)=0,"",IF(OR(COUNTBLANK(A18:M18)&gt;0,Q18="",R18="",OR(LOWER(TRIM(A18))="unknown",LOWER(TRIM(A18))="not applicable",LOWER(TRIM(A18))="n/a",LOWER(TRIM(A18))="na",LOWER(TRIM(A18))="pending",LOWER(TRIM(A18))="unavailable",LOWER(TRIM(A18))="denied",LOWER(TRIM(A18))="none",LOWER(TRIM(A18))="tbd",LOWER(TRIM(A18))="to be determined",LOWER(TRIM(A18))="-"),OR(LOWER(TRIM(B18))="unknown",LOWER(TRIM(B18))="not applicable",LOWER(TRIM(B18))="n/a",LOWER(TRIM(B18))="na",LOWER(TRIM(B18))="pending",LOWER(TRIM(B18))="unavailable",LOWER(TRIM(B18))="denied",LOWER(TRIM(B18))="none",LOWER(TRIM(B18))="tbd",LOWER(TRIM(B18))="to be determined",LOWER(TRIM(B18))="-"),OR(LOWER(TRIM(C18))="unknown",LOWER(TRIM(C18))="not applicable",LOWER(TRIM(C18))="n/a",LOWER(TRIM(C18))="na",LOWER(TRIM(C18))="pending",LOWER(TRIM(C18))="unavailable",LOWER(TRIM(C18))="denied",LOWER(TRIM(C18))="none",LOWER(TRIM(C18))="tbd",LOWER(TRIM(C18))="to be determined",LOWER(TRIM(C18))="-"),OR(LOWER(TRIM(D18))="unknown",LOWER(TRIM(D18))="not applicable",LOWER(TRIM(D18))="n/a",LOWER(TRIM(D18))="na",LOWER(TRIM(D18))="pending",LOWER(TRIM(D18))="unavailable",LOWER(TRIM(D18))="denied",LOWER(TRIM(D18))="none",LOWER(TRIM(D18))="tbd",LOWER(TRIM(D18))="to be determined",LOWER(TRIM(D18))="-"),OR(LOWER(TRIM(E18))="unknown",LOWER(TRIM(E18))="not applicable",LOWER(TRIM(E18))="n/a",LOWER(TRIM(E18))="na",LOWER(TRIM(E18))="pending",LOWER(TRIM(E18))="unavailable",LOWER(TRIM(E18))="denied",LOWER(TRIM(E18))="none",LOWER(TRIM(E18))="tbd",LOWER(TRIM(E18))="to be determined",LOWER(TRIM(E18))="-"),OR(LOWER(TRIM(F18))="unknown",LOWER(TRIM(F18))="not applicable",LOWER(TRIM(F18))="n/a",LOWER(TRIM(F18))="na",LOWER(TRIM(F18))="pending",LOWER(TRIM(F18))="unavailable",LOWER(TRIM(F18))="denied",LOWER(TRIM(F18))="none",LOWER(TRIM(F18))="tbd",LOWER(TRIM(F18))="to be determined",LOWER(TRIM(F18))="-"),OR(LOWER(TRIM(G18))="unknown",LOWER(TRIM(G18))="not applicable",LOWER(TRIM(G18))="n/a",LOWER(TRIM(G18))="na",LOWER(TRIM(G18))="pending",LOWER(TRIM(G18))="unavailable",LOWER(TRIM(G18))="denied",LOWER(TRIM(G18))="none",LOWER(TRIM(G18))="tbd",LOWER(TRIM(G18))="to be determined",LOWER(TRIM(G18))="-"),OR(LOWER(TRIM(H18))="unknown",LOWER(TRIM(H18))="not applicable",LOWER(TRIM(H18))="n/a",LOWER(TRIM(H18))="na",LOWER(TRIM(H18))="pending",LOWER(TRIM(H18))="unavailable",LOWER(TRIM(H18))="denied",LOWER(TRIM(H18))="none",LOWER(TRIM(H18))="tbd",LOWER(TRIM(H18))="to be determined",LOWER(TRIM(H18))="-"),OR(LOWER(TRIM(I18))="unknown",LOWER(TRIM(I18))="not applicable",LOWER(TRIM(I18))="n/a",LOWER(TRIM(I18))="na",LOWER(TRIM(I18))="pending",LOWER(TRIM(I18))="unavailable",LOWER(TRIM(I18))="denied",LOWER(TRIM(I18))="none",LOWER(TRIM(I18))="tbd",LOWER(TRIM(I18))="to be determined",LOWER(TRIM(I18))="-"),OR(LOWER(TRIM(J18))="unknown",LOWER(TRIM(J18))="not applicable",LOWER(TRIM(J18))="n/a",LOWER(TRIM(J18))="na",LOWER(TRIM(J18))="pending",LOWER(TRIM(J18))="unavailable",LOWER(TRIM(J18))="denied",LOWER(TRIM(J18))="none",LOWER(TRIM(J18))="tbd",LOWER(TRIM(J18))="to be determined",LOWER(TRIM(J18))="-"),OR(LOWER(TRIM(K18))="unknown",LOWER(TRIM(K18))="not applicable",LOWER(TRIM(K18))="n/a",LOWER(TRIM(K18))="na",LOWER(TRIM(K18))="pending",LOWER(TRIM(K18))="unavailable",LOWER(TRIM(K18))="denied",LOWER(TRIM(K18))="none",LOWER(TRIM(K18))="tbd",LOWER(TRIM(K18))="to be determined",LOWER(TRIM(K18))="-"),OR(LOWER(TRIM(L18))="unknown",LOWER(TRIM(L18))="not applicable",LOWER(TRIM(L18))="n/a",LOWER(TRIM(L18))="na",LOWER(TRIM(L18))="pending",LOWER(TRIM(L18))="unavailable",LOWER(TRIM(L18))="denied",LOWER(TRIM(L18))="none",LOWER(TRIM(L18))="tbd",LOWER(TRIM(L18))="to be determined",LOWER(TRIM(L18))="-"),OR(LOWER(TRIM(M18))="unknown",LOWER(TRIM(M18))="not applicable",LOWER(TRIM(M18))="n/a",LOWER(TRIM(M18))="na",LOWER(TRIM(M18))="pending",LOWER(TRIM(M18))="unavailable",LOWER(TRIM(M18))="denied",LOWER(TRIM(M18))="none",LOWER(TRIM(M18))="tbd",LOWER(TRIM(M18))="to be determined",LOWER(TRIM(M18))="-"),OR(LOWER(TRIM(Q18))="unknown",LOWER(TRIM(Q18))="not applicable",LOWER(TRIM(Q18))="n/a",LOWER(TRIM(Q18))="na",LOWER(TRIM(Q18))="pending",LOWER(TRIM(Q18))="unavailable",LOWER(TRIM(Q18))="denied",LOWER(TRIM(Q18))="none",LOWER(TRIM(Q18))="tbd",LOWER(TRIM(Q18))="to be determined",LOWER(TRIM(Q18))="-")),"MISSING_OR_PLACEHOLDER",IF(COUNTIF($A$2:$A$101,A18)&gt;1,"DUPLICATE_SOURCE_ROW_ID",IF(COUNTIFS($D$2:$D$101,D18,$I$2:$I$101,I18,$K$2:$K$101,K18,$L$2:$L$101,L18)&gt;1,"DUPLICATE_GRAIN_GROUP",IF(D18&lt;&gt;'Report setup'!$B$2,"MIXED_ACCOUNT",IF(M18&lt;&gt;'Report setup'!$B$3,"MIXED_CURRENCY",IF(OR(K18&lt;&gt;'Report setup'!$B$5,L18&lt;&gt;'Report setup'!$B$6),"OUT_OF_SCOPE_WINDOW",IF(Q18&lt;&gt;'Report setup'!$B$14,"MIXED_ACTION",IF(OR(NOT(ISNUMBER(N18)),NOT(ISNUMBER(O18)),NOT(ISNUMBER(P18)),NOT(ISNUMBER(R18))),"INVALID_NUMERIC",IF(OR(N18&lt;0,O18&lt;0,P18&lt;0,R18&lt;0),"NEGATIVE_VALUE",IF(OR(O18&lt;&gt;INT(O18),P18&lt;&gt;INT(P18),R18&lt;&gt;INT(R18)),"INVALID_NUMERIC",IF(P18&gt;O18,"CLICKS_EXCEED_IMPRESSIONS",""))))))))))))</x:f>
      </x:c>
      <x:c r="U18" t="str">
        <x:f>IF(S18="Accepted",A18,"")</x:f>
      </x:c>
      <x:c r="V18" t="str">
        <x:f>IF(S18="Held",A18,"")</x:f>
      </x:c>
    </x:row>
    <x:row r="19">
      <x:c r="S19" t="str">
        <x:f>IF(A19="","",IF(T19="","Accepted","Held"))</x:f>
      </x:c>
      <x:c r="T19" t="str">
        <x:f>IF(COUNTA(A19:R19)=0,"",IF(OR(COUNTBLANK(A19:M19)&gt;0,Q19="",R19="",OR(LOWER(TRIM(A19))="unknown",LOWER(TRIM(A19))="not applicable",LOWER(TRIM(A19))="n/a",LOWER(TRIM(A19))="na",LOWER(TRIM(A19))="pending",LOWER(TRIM(A19))="unavailable",LOWER(TRIM(A19))="denied",LOWER(TRIM(A19))="none",LOWER(TRIM(A19))="tbd",LOWER(TRIM(A19))="to be determined",LOWER(TRIM(A19))="-"),OR(LOWER(TRIM(B19))="unknown",LOWER(TRIM(B19))="not applicable",LOWER(TRIM(B19))="n/a",LOWER(TRIM(B19))="na",LOWER(TRIM(B19))="pending",LOWER(TRIM(B19))="unavailable",LOWER(TRIM(B19))="denied",LOWER(TRIM(B19))="none",LOWER(TRIM(B19))="tbd",LOWER(TRIM(B19))="to be determined",LOWER(TRIM(B19))="-"),OR(LOWER(TRIM(C19))="unknown",LOWER(TRIM(C19))="not applicable",LOWER(TRIM(C19))="n/a",LOWER(TRIM(C19))="na",LOWER(TRIM(C19))="pending",LOWER(TRIM(C19))="unavailable",LOWER(TRIM(C19))="denied",LOWER(TRIM(C19))="none",LOWER(TRIM(C19))="tbd",LOWER(TRIM(C19))="to be determined",LOWER(TRIM(C19))="-"),OR(LOWER(TRIM(D19))="unknown",LOWER(TRIM(D19))="not applicable",LOWER(TRIM(D19))="n/a",LOWER(TRIM(D19))="na",LOWER(TRIM(D19))="pending",LOWER(TRIM(D19))="unavailable",LOWER(TRIM(D19))="denied",LOWER(TRIM(D19))="none",LOWER(TRIM(D19))="tbd",LOWER(TRIM(D19))="to be determined",LOWER(TRIM(D19))="-"),OR(LOWER(TRIM(E19))="unknown",LOWER(TRIM(E19))="not applicable",LOWER(TRIM(E19))="n/a",LOWER(TRIM(E19))="na",LOWER(TRIM(E19))="pending",LOWER(TRIM(E19))="unavailable",LOWER(TRIM(E19))="denied",LOWER(TRIM(E19))="none",LOWER(TRIM(E19))="tbd",LOWER(TRIM(E19))="to be determined",LOWER(TRIM(E19))="-"),OR(LOWER(TRIM(F19))="unknown",LOWER(TRIM(F19))="not applicable",LOWER(TRIM(F19))="n/a",LOWER(TRIM(F19))="na",LOWER(TRIM(F19))="pending",LOWER(TRIM(F19))="unavailable",LOWER(TRIM(F19))="denied",LOWER(TRIM(F19))="none",LOWER(TRIM(F19))="tbd",LOWER(TRIM(F19))="to be determined",LOWER(TRIM(F19))="-"),OR(LOWER(TRIM(G19))="unknown",LOWER(TRIM(G19))="not applicable",LOWER(TRIM(G19))="n/a",LOWER(TRIM(G19))="na",LOWER(TRIM(G19))="pending",LOWER(TRIM(G19))="unavailable",LOWER(TRIM(G19))="denied",LOWER(TRIM(G19))="none",LOWER(TRIM(G19))="tbd",LOWER(TRIM(G19))="to be determined",LOWER(TRIM(G19))="-"),OR(LOWER(TRIM(H19))="unknown",LOWER(TRIM(H19))="not applicable",LOWER(TRIM(H19))="n/a",LOWER(TRIM(H19))="na",LOWER(TRIM(H19))="pending",LOWER(TRIM(H19))="unavailable",LOWER(TRIM(H19))="denied",LOWER(TRIM(H19))="none",LOWER(TRIM(H19))="tbd",LOWER(TRIM(H19))="to be determined",LOWER(TRIM(H19))="-"),OR(LOWER(TRIM(I19))="unknown",LOWER(TRIM(I19))="not applicable",LOWER(TRIM(I19))="n/a",LOWER(TRIM(I19))="na",LOWER(TRIM(I19))="pending",LOWER(TRIM(I19))="unavailable",LOWER(TRIM(I19))="denied",LOWER(TRIM(I19))="none",LOWER(TRIM(I19))="tbd",LOWER(TRIM(I19))="to be determined",LOWER(TRIM(I19))="-"),OR(LOWER(TRIM(J19))="unknown",LOWER(TRIM(J19))="not applicable",LOWER(TRIM(J19))="n/a",LOWER(TRIM(J19))="na",LOWER(TRIM(J19))="pending",LOWER(TRIM(J19))="unavailable",LOWER(TRIM(J19))="denied",LOWER(TRIM(J19))="none",LOWER(TRIM(J19))="tbd",LOWER(TRIM(J19))="to be determined",LOWER(TRIM(J19))="-"),OR(LOWER(TRIM(K19))="unknown",LOWER(TRIM(K19))="not applicable",LOWER(TRIM(K19))="n/a",LOWER(TRIM(K19))="na",LOWER(TRIM(K19))="pending",LOWER(TRIM(K19))="unavailable",LOWER(TRIM(K19))="denied",LOWER(TRIM(K19))="none",LOWER(TRIM(K19))="tbd",LOWER(TRIM(K19))="to be determined",LOWER(TRIM(K19))="-"),OR(LOWER(TRIM(L19))="unknown",LOWER(TRIM(L19))="not applicable",LOWER(TRIM(L19))="n/a",LOWER(TRIM(L19))="na",LOWER(TRIM(L19))="pending",LOWER(TRIM(L19))="unavailable",LOWER(TRIM(L19))="denied",LOWER(TRIM(L19))="none",LOWER(TRIM(L19))="tbd",LOWER(TRIM(L19))="to be determined",LOWER(TRIM(L19))="-"),OR(LOWER(TRIM(M19))="unknown",LOWER(TRIM(M19))="not applicable",LOWER(TRIM(M19))="n/a",LOWER(TRIM(M19))="na",LOWER(TRIM(M19))="pending",LOWER(TRIM(M19))="unavailable",LOWER(TRIM(M19))="denied",LOWER(TRIM(M19))="none",LOWER(TRIM(M19))="tbd",LOWER(TRIM(M19))="to be determined",LOWER(TRIM(M19))="-"),OR(LOWER(TRIM(Q19))="unknown",LOWER(TRIM(Q19))="not applicable",LOWER(TRIM(Q19))="n/a",LOWER(TRIM(Q19))="na",LOWER(TRIM(Q19))="pending",LOWER(TRIM(Q19))="unavailable",LOWER(TRIM(Q19))="denied",LOWER(TRIM(Q19))="none",LOWER(TRIM(Q19))="tbd",LOWER(TRIM(Q19))="to be determined",LOWER(TRIM(Q19))="-")),"MISSING_OR_PLACEHOLDER",IF(COUNTIF($A$2:$A$101,A19)&gt;1,"DUPLICATE_SOURCE_ROW_ID",IF(COUNTIFS($D$2:$D$101,D19,$I$2:$I$101,I19,$K$2:$K$101,K19,$L$2:$L$101,L19)&gt;1,"DUPLICATE_GRAIN_GROUP",IF(D19&lt;&gt;'Report setup'!$B$2,"MIXED_ACCOUNT",IF(M19&lt;&gt;'Report setup'!$B$3,"MIXED_CURRENCY",IF(OR(K19&lt;&gt;'Report setup'!$B$5,L19&lt;&gt;'Report setup'!$B$6),"OUT_OF_SCOPE_WINDOW",IF(Q19&lt;&gt;'Report setup'!$B$14,"MIXED_ACTION",IF(OR(NOT(ISNUMBER(N19)),NOT(ISNUMBER(O19)),NOT(ISNUMBER(P19)),NOT(ISNUMBER(R19))),"INVALID_NUMERIC",IF(OR(N19&lt;0,O19&lt;0,P19&lt;0,R19&lt;0),"NEGATIVE_VALUE",IF(OR(O19&lt;&gt;INT(O19),P19&lt;&gt;INT(P19),R19&lt;&gt;INT(R19)),"INVALID_NUMERIC",IF(P19&gt;O19,"CLICKS_EXCEED_IMPRESSIONS",""))))))))))))</x:f>
      </x:c>
      <x:c r="U19" t="str">
        <x:f>IF(S19="Accepted",A19,"")</x:f>
      </x:c>
      <x:c r="V19" t="str">
        <x:f>IF(S19="Held",A19,"")</x:f>
      </x:c>
    </x:row>
    <x:row r="20">
      <x:c r="S20" t="str">
        <x:f>IF(A20="","",IF(T20="","Accepted","Held"))</x:f>
      </x:c>
      <x:c r="T20" t="str">
        <x:f>IF(COUNTA(A20:R20)=0,"",IF(OR(COUNTBLANK(A20:M20)&gt;0,Q20="",R20="",OR(LOWER(TRIM(A20))="unknown",LOWER(TRIM(A20))="not applicable",LOWER(TRIM(A20))="n/a",LOWER(TRIM(A20))="na",LOWER(TRIM(A20))="pending",LOWER(TRIM(A20))="unavailable",LOWER(TRIM(A20))="denied",LOWER(TRIM(A20))="none",LOWER(TRIM(A20))="tbd",LOWER(TRIM(A20))="to be determined",LOWER(TRIM(A20))="-"),OR(LOWER(TRIM(B20))="unknown",LOWER(TRIM(B20))="not applicable",LOWER(TRIM(B20))="n/a",LOWER(TRIM(B20))="na",LOWER(TRIM(B20))="pending",LOWER(TRIM(B20))="unavailable",LOWER(TRIM(B20))="denied",LOWER(TRIM(B20))="none",LOWER(TRIM(B20))="tbd",LOWER(TRIM(B20))="to be determined",LOWER(TRIM(B20))="-"),OR(LOWER(TRIM(C20))="unknown",LOWER(TRIM(C20))="not applicable",LOWER(TRIM(C20))="n/a",LOWER(TRIM(C20))="na",LOWER(TRIM(C20))="pending",LOWER(TRIM(C20))="unavailable",LOWER(TRIM(C20))="denied",LOWER(TRIM(C20))="none",LOWER(TRIM(C20))="tbd",LOWER(TRIM(C20))="to be determined",LOWER(TRIM(C20))="-"),OR(LOWER(TRIM(D20))="unknown",LOWER(TRIM(D20))="not applicable",LOWER(TRIM(D20))="n/a",LOWER(TRIM(D20))="na",LOWER(TRIM(D20))="pending",LOWER(TRIM(D20))="unavailable",LOWER(TRIM(D20))="denied",LOWER(TRIM(D20))="none",LOWER(TRIM(D20))="tbd",LOWER(TRIM(D20))="to be determined",LOWER(TRIM(D20))="-"),OR(LOWER(TRIM(E20))="unknown",LOWER(TRIM(E20))="not applicable",LOWER(TRIM(E20))="n/a",LOWER(TRIM(E20))="na",LOWER(TRIM(E20))="pending",LOWER(TRIM(E20))="unavailable",LOWER(TRIM(E20))="denied",LOWER(TRIM(E20))="none",LOWER(TRIM(E20))="tbd",LOWER(TRIM(E20))="to be determined",LOWER(TRIM(E20))="-"),OR(LOWER(TRIM(F20))="unknown",LOWER(TRIM(F20))="not applicable",LOWER(TRIM(F20))="n/a",LOWER(TRIM(F20))="na",LOWER(TRIM(F20))="pending",LOWER(TRIM(F20))="unavailable",LOWER(TRIM(F20))="denied",LOWER(TRIM(F20))="none",LOWER(TRIM(F20))="tbd",LOWER(TRIM(F20))="to be determined",LOWER(TRIM(F20))="-"),OR(LOWER(TRIM(G20))="unknown",LOWER(TRIM(G20))="not applicable",LOWER(TRIM(G20))="n/a",LOWER(TRIM(G20))="na",LOWER(TRIM(G20))="pending",LOWER(TRIM(G20))="unavailable",LOWER(TRIM(G20))="denied",LOWER(TRIM(G20))="none",LOWER(TRIM(G20))="tbd",LOWER(TRIM(G20))="to be determined",LOWER(TRIM(G20))="-"),OR(LOWER(TRIM(H20))="unknown",LOWER(TRIM(H20))="not applicable",LOWER(TRIM(H20))="n/a",LOWER(TRIM(H20))="na",LOWER(TRIM(H20))="pending",LOWER(TRIM(H20))="unavailable",LOWER(TRIM(H20))="denied",LOWER(TRIM(H20))="none",LOWER(TRIM(H20))="tbd",LOWER(TRIM(H20))="to be determined",LOWER(TRIM(H20))="-"),OR(LOWER(TRIM(I20))="unknown",LOWER(TRIM(I20))="not applicable",LOWER(TRIM(I20))="n/a",LOWER(TRIM(I20))="na",LOWER(TRIM(I20))="pending",LOWER(TRIM(I20))="unavailable",LOWER(TRIM(I20))="denied",LOWER(TRIM(I20))="none",LOWER(TRIM(I20))="tbd",LOWER(TRIM(I20))="to be determined",LOWER(TRIM(I20))="-"),OR(LOWER(TRIM(J20))="unknown",LOWER(TRIM(J20))="not applicable",LOWER(TRIM(J20))="n/a",LOWER(TRIM(J20))="na",LOWER(TRIM(J20))="pending",LOWER(TRIM(J20))="unavailable",LOWER(TRIM(J20))="denied",LOWER(TRIM(J20))="none",LOWER(TRIM(J20))="tbd",LOWER(TRIM(J20))="to be determined",LOWER(TRIM(J20))="-"),OR(LOWER(TRIM(K20))="unknown",LOWER(TRIM(K20))="not applicable",LOWER(TRIM(K20))="n/a",LOWER(TRIM(K20))="na",LOWER(TRIM(K20))="pending",LOWER(TRIM(K20))="unavailable",LOWER(TRIM(K20))="denied",LOWER(TRIM(K20))="none",LOWER(TRIM(K20))="tbd",LOWER(TRIM(K20))="to be determined",LOWER(TRIM(K20))="-"),OR(LOWER(TRIM(L20))="unknown",LOWER(TRIM(L20))="not applicable",LOWER(TRIM(L20))="n/a",LOWER(TRIM(L20))="na",LOWER(TRIM(L20))="pending",LOWER(TRIM(L20))="unavailable",LOWER(TRIM(L20))="denied",LOWER(TRIM(L20))="none",LOWER(TRIM(L20))="tbd",LOWER(TRIM(L20))="to be determined",LOWER(TRIM(L20))="-"),OR(LOWER(TRIM(M20))="unknown",LOWER(TRIM(M20))="not applicable",LOWER(TRIM(M20))="n/a",LOWER(TRIM(M20))="na",LOWER(TRIM(M20))="pending",LOWER(TRIM(M20))="unavailable",LOWER(TRIM(M20))="denied",LOWER(TRIM(M20))="none",LOWER(TRIM(M20))="tbd",LOWER(TRIM(M20))="to be determined",LOWER(TRIM(M20))="-"),OR(LOWER(TRIM(Q20))="unknown",LOWER(TRIM(Q20))="not applicable",LOWER(TRIM(Q20))="n/a",LOWER(TRIM(Q20))="na",LOWER(TRIM(Q20))="pending",LOWER(TRIM(Q20))="unavailable",LOWER(TRIM(Q20))="denied",LOWER(TRIM(Q20))="none",LOWER(TRIM(Q20))="tbd",LOWER(TRIM(Q20))="to be determined",LOWER(TRIM(Q20))="-")),"MISSING_OR_PLACEHOLDER",IF(COUNTIF($A$2:$A$101,A20)&gt;1,"DUPLICATE_SOURCE_ROW_ID",IF(COUNTIFS($D$2:$D$101,D20,$I$2:$I$101,I20,$K$2:$K$101,K20,$L$2:$L$101,L20)&gt;1,"DUPLICATE_GRAIN_GROUP",IF(D20&lt;&gt;'Report setup'!$B$2,"MIXED_ACCOUNT",IF(M20&lt;&gt;'Report setup'!$B$3,"MIXED_CURRENCY",IF(OR(K20&lt;&gt;'Report setup'!$B$5,L20&lt;&gt;'Report setup'!$B$6),"OUT_OF_SCOPE_WINDOW",IF(Q20&lt;&gt;'Report setup'!$B$14,"MIXED_ACTION",IF(OR(NOT(ISNUMBER(N20)),NOT(ISNUMBER(O20)),NOT(ISNUMBER(P20)),NOT(ISNUMBER(R20))),"INVALID_NUMERIC",IF(OR(N20&lt;0,O20&lt;0,P20&lt;0,R20&lt;0),"NEGATIVE_VALUE",IF(OR(O20&lt;&gt;INT(O20),P20&lt;&gt;INT(P20),R20&lt;&gt;INT(R20)),"INVALID_NUMERIC",IF(P20&gt;O20,"CLICKS_EXCEED_IMPRESSIONS",""))))))))))))</x:f>
      </x:c>
      <x:c r="U20" t="str">
        <x:f>IF(S20="Accepted",A20,"")</x:f>
      </x:c>
      <x:c r="V20" t="str">
        <x:f>IF(S20="Held",A20,"")</x:f>
      </x:c>
    </x:row>
    <x:row r="21">
      <x:c r="S21" t="str">
        <x:f>IF(A21="","",IF(T21="","Accepted","Held"))</x:f>
      </x:c>
      <x:c r="T21" t="str">
        <x:f>IF(COUNTA(A21:R21)=0,"",IF(OR(COUNTBLANK(A21:M21)&gt;0,Q21="",R21="",OR(LOWER(TRIM(A21))="unknown",LOWER(TRIM(A21))="not applicable",LOWER(TRIM(A21))="n/a",LOWER(TRIM(A21))="na",LOWER(TRIM(A21))="pending",LOWER(TRIM(A21))="unavailable",LOWER(TRIM(A21))="denied",LOWER(TRIM(A21))="none",LOWER(TRIM(A21))="tbd",LOWER(TRIM(A21))="to be determined",LOWER(TRIM(A21))="-"),OR(LOWER(TRIM(B21))="unknown",LOWER(TRIM(B21))="not applicable",LOWER(TRIM(B21))="n/a",LOWER(TRIM(B21))="na",LOWER(TRIM(B21))="pending",LOWER(TRIM(B21))="unavailable",LOWER(TRIM(B21))="denied",LOWER(TRIM(B21))="none",LOWER(TRIM(B21))="tbd",LOWER(TRIM(B21))="to be determined",LOWER(TRIM(B21))="-"),OR(LOWER(TRIM(C21))="unknown",LOWER(TRIM(C21))="not applicable",LOWER(TRIM(C21))="n/a",LOWER(TRIM(C21))="na",LOWER(TRIM(C21))="pending",LOWER(TRIM(C21))="unavailable",LOWER(TRIM(C21))="denied",LOWER(TRIM(C21))="none",LOWER(TRIM(C21))="tbd",LOWER(TRIM(C21))="to be determined",LOWER(TRIM(C21))="-"),OR(LOWER(TRIM(D21))="unknown",LOWER(TRIM(D21))="not applicable",LOWER(TRIM(D21))="n/a",LOWER(TRIM(D21))="na",LOWER(TRIM(D21))="pending",LOWER(TRIM(D21))="unavailable",LOWER(TRIM(D21))="denied",LOWER(TRIM(D21))="none",LOWER(TRIM(D21))="tbd",LOWER(TRIM(D21))="to be determined",LOWER(TRIM(D21))="-"),OR(LOWER(TRIM(E21))="unknown",LOWER(TRIM(E21))="not applicable",LOWER(TRIM(E21))="n/a",LOWER(TRIM(E21))="na",LOWER(TRIM(E21))="pending",LOWER(TRIM(E21))="unavailable",LOWER(TRIM(E21))="denied",LOWER(TRIM(E21))="none",LOWER(TRIM(E21))="tbd",LOWER(TRIM(E21))="to be determined",LOWER(TRIM(E21))="-"),OR(LOWER(TRIM(F21))="unknown",LOWER(TRIM(F21))="not applicable",LOWER(TRIM(F21))="n/a",LOWER(TRIM(F21))="na",LOWER(TRIM(F21))="pending",LOWER(TRIM(F21))="unavailable",LOWER(TRIM(F21))="denied",LOWER(TRIM(F21))="none",LOWER(TRIM(F21))="tbd",LOWER(TRIM(F21))="to be determined",LOWER(TRIM(F21))="-"),OR(LOWER(TRIM(G21))="unknown",LOWER(TRIM(G21))="not applicable",LOWER(TRIM(G21))="n/a",LOWER(TRIM(G21))="na",LOWER(TRIM(G21))="pending",LOWER(TRIM(G21))="unavailable",LOWER(TRIM(G21))="denied",LOWER(TRIM(G21))="none",LOWER(TRIM(G21))="tbd",LOWER(TRIM(G21))="to be determined",LOWER(TRIM(G21))="-"),OR(LOWER(TRIM(H21))="unknown",LOWER(TRIM(H21))="not applicable",LOWER(TRIM(H21))="n/a",LOWER(TRIM(H21))="na",LOWER(TRIM(H21))="pending",LOWER(TRIM(H21))="unavailable",LOWER(TRIM(H21))="denied",LOWER(TRIM(H21))="none",LOWER(TRIM(H21))="tbd",LOWER(TRIM(H21))="to be determined",LOWER(TRIM(H21))="-"),OR(LOWER(TRIM(I21))="unknown",LOWER(TRIM(I21))="not applicable",LOWER(TRIM(I21))="n/a",LOWER(TRIM(I21))="na",LOWER(TRIM(I21))="pending",LOWER(TRIM(I21))="unavailable",LOWER(TRIM(I21))="denied",LOWER(TRIM(I21))="none",LOWER(TRIM(I21))="tbd",LOWER(TRIM(I21))="to be determined",LOWER(TRIM(I21))="-"),OR(LOWER(TRIM(J21))="unknown",LOWER(TRIM(J21))="not applicable",LOWER(TRIM(J21))="n/a",LOWER(TRIM(J21))="na",LOWER(TRIM(J21))="pending",LOWER(TRIM(J21))="unavailable",LOWER(TRIM(J21))="denied",LOWER(TRIM(J21))="none",LOWER(TRIM(J21))="tbd",LOWER(TRIM(J21))="to be determined",LOWER(TRIM(J21))="-"),OR(LOWER(TRIM(K21))="unknown",LOWER(TRIM(K21))="not applicable",LOWER(TRIM(K21))="n/a",LOWER(TRIM(K21))="na",LOWER(TRIM(K21))="pending",LOWER(TRIM(K21))="unavailable",LOWER(TRIM(K21))="denied",LOWER(TRIM(K21))="none",LOWER(TRIM(K21))="tbd",LOWER(TRIM(K21))="to be determined",LOWER(TRIM(K21))="-"),OR(LOWER(TRIM(L21))="unknown",LOWER(TRIM(L21))="not applicable",LOWER(TRIM(L21))="n/a",LOWER(TRIM(L21))="na",LOWER(TRIM(L21))="pending",LOWER(TRIM(L21))="unavailable",LOWER(TRIM(L21))="denied",LOWER(TRIM(L21))="none",LOWER(TRIM(L21))="tbd",LOWER(TRIM(L21))="to be determined",LOWER(TRIM(L21))="-"),OR(LOWER(TRIM(M21))="unknown",LOWER(TRIM(M21))="not applicable",LOWER(TRIM(M21))="n/a",LOWER(TRIM(M21))="na",LOWER(TRIM(M21))="pending",LOWER(TRIM(M21))="unavailable",LOWER(TRIM(M21))="denied",LOWER(TRIM(M21))="none",LOWER(TRIM(M21))="tbd",LOWER(TRIM(M21))="to be determined",LOWER(TRIM(M21))="-"),OR(LOWER(TRIM(Q21))="unknown",LOWER(TRIM(Q21))="not applicable",LOWER(TRIM(Q21))="n/a",LOWER(TRIM(Q21))="na",LOWER(TRIM(Q21))="pending",LOWER(TRIM(Q21))="unavailable",LOWER(TRIM(Q21))="denied",LOWER(TRIM(Q21))="none",LOWER(TRIM(Q21))="tbd",LOWER(TRIM(Q21))="to be determined",LOWER(TRIM(Q21))="-")),"MISSING_OR_PLACEHOLDER",IF(COUNTIF($A$2:$A$101,A21)&gt;1,"DUPLICATE_SOURCE_ROW_ID",IF(COUNTIFS($D$2:$D$101,D21,$I$2:$I$101,I21,$K$2:$K$101,K21,$L$2:$L$101,L21)&gt;1,"DUPLICATE_GRAIN_GROUP",IF(D21&lt;&gt;'Report setup'!$B$2,"MIXED_ACCOUNT",IF(M21&lt;&gt;'Report setup'!$B$3,"MIXED_CURRENCY",IF(OR(K21&lt;&gt;'Report setup'!$B$5,L21&lt;&gt;'Report setup'!$B$6),"OUT_OF_SCOPE_WINDOW",IF(Q21&lt;&gt;'Report setup'!$B$14,"MIXED_ACTION",IF(OR(NOT(ISNUMBER(N21)),NOT(ISNUMBER(O21)),NOT(ISNUMBER(P21)),NOT(ISNUMBER(R21))),"INVALID_NUMERIC",IF(OR(N21&lt;0,O21&lt;0,P21&lt;0,R21&lt;0),"NEGATIVE_VALUE",IF(OR(O21&lt;&gt;INT(O21),P21&lt;&gt;INT(P21),R21&lt;&gt;INT(R21)),"INVALID_NUMERIC",IF(P21&gt;O21,"CLICKS_EXCEED_IMPRESSIONS",""))))))))))))</x:f>
      </x:c>
      <x:c r="U21" t="str">
        <x:f>IF(S21="Accepted",A21,"")</x:f>
      </x:c>
      <x:c r="V21" t="str">
        <x:f>IF(S21="Held",A21,"")</x:f>
      </x:c>
    </x:row>
    <x:row r="22">
      <x:c r="S22" t="str">
        <x:f>IF(A22="","",IF(T22="","Accepted","Held"))</x:f>
      </x:c>
      <x:c r="T22" t="str">
        <x:f>IF(COUNTA(A22:R22)=0,"",IF(OR(COUNTBLANK(A22:M22)&gt;0,Q22="",R22="",OR(LOWER(TRIM(A22))="unknown",LOWER(TRIM(A22))="not applicable",LOWER(TRIM(A22))="n/a",LOWER(TRIM(A22))="na",LOWER(TRIM(A22))="pending",LOWER(TRIM(A22))="unavailable",LOWER(TRIM(A22))="denied",LOWER(TRIM(A22))="none",LOWER(TRIM(A22))="tbd",LOWER(TRIM(A22))="to be determined",LOWER(TRIM(A22))="-"),OR(LOWER(TRIM(B22))="unknown",LOWER(TRIM(B22))="not applicable",LOWER(TRIM(B22))="n/a",LOWER(TRIM(B22))="na",LOWER(TRIM(B22))="pending",LOWER(TRIM(B22))="unavailable",LOWER(TRIM(B22))="denied",LOWER(TRIM(B22))="none",LOWER(TRIM(B22))="tbd",LOWER(TRIM(B22))="to be determined",LOWER(TRIM(B22))="-"),OR(LOWER(TRIM(C22))="unknown",LOWER(TRIM(C22))="not applicable",LOWER(TRIM(C22))="n/a",LOWER(TRIM(C22))="na",LOWER(TRIM(C22))="pending",LOWER(TRIM(C22))="unavailable",LOWER(TRIM(C22))="denied",LOWER(TRIM(C22))="none",LOWER(TRIM(C22))="tbd",LOWER(TRIM(C22))="to be determined",LOWER(TRIM(C22))="-"),OR(LOWER(TRIM(D22))="unknown",LOWER(TRIM(D22))="not applicable",LOWER(TRIM(D22))="n/a",LOWER(TRIM(D22))="na",LOWER(TRIM(D22))="pending",LOWER(TRIM(D22))="unavailable",LOWER(TRIM(D22))="denied",LOWER(TRIM(D22))="none",LOWER(TRIM(D22))="tbd",LOWER(TRIM(D22))="to be determined",LOWER(TRIM(D22))="-"),OR(LOWER(TRIM(E22))="unknown",LOWER(TRIM(E22))="not applicable",LOWER(TRIM(E22))="n/a",LOWER(TRIM(E22))="na",LOWER(TRIM(E22))="pending",LOWER(TRIM(E22))="unavailable",LOWER(TRIM(E22))="denied",LOWER(TRIM(E22))="none",LOWER(TRIM(E22))="tbd",LOWER(TRIM(E22))="to be determined",LOWER(TRIM(E22))="-"),OR(LOWER(TRIM(F22))="unknown",LOWER(TRIM(F22))="not applicable",LOWER(TRIM(F22))="n/a",LOWER(TRIM(F22))="na",LOWER(TRIM(F22))="pending",LOWER(TRIM(F22))="unavailable",LOWER(TRIM(F22))="denied",LOWER(TRIM(F22))="none",LOWER(TRIM(F22))="tbd",LOWER(TRIM(F22))="to be determined",LOWER(TRIM(F22))="-"),OR(LOWER(TRIM(G22))="unknown",LOWER(TRIM(G22))="not applicable",LOWER(TRIM(G22))="n/a",LOWER(TRIM(G22))="na",LOWER(TRIM(G22))="pending",LOWER(TRIM(G22))="unavailable",LOWER(TRIM(G22))="denied",LOWER(TRIM(G22))="none",LOWER(TRIM(G22))="tbd",LOWER(TRIM(G22))="to be determined",LOWER(TRIM(G22))="-"),OR(LOWER(TRIM(H22))="unknown",LOWER(TRIM(H22))="not applicable",LOWER(TRIM(H22))="n/a",LOWER(TRIM(H22))="na",LOWER(TRIM(H22))="pending",LOWER(TRIM(H22))="unavailable",LOWER(TRIM(H22))="denied",LOWER(TRIM(H22))="none",LOWER(TRIM(H22))="tbd",LOWER(TRIM(H22))="to be determined",LOWER(TRIM(H22))="-"),OR(LOWER(TRIM(I22))="unknown",LOWER(TRIM(I22))="not applicable",LOWER(TRIM(I22))="n/a",LOWER(TRIM(I22))="na",LOWER(TRIM(I22))="pending",LOWER(TRIM(I22))="unavailable",LOWER(TRIM(I22))="denied",LOWER(TRIM(I22))="none",LOWER(TRIM(I22))="tbd",LOWER(TRIM(I22))="to be determined",LOWER(TRIM(I22))="-"),OR(LOWER(TRIM(J22))="unknown",LOWER(TRIM(J22))="not applicable",LOWER(TRIM(J22))="n/a",LOWER(TRIM(J22))="na",LOWER(TRIM(J22))="pending",LOWER(TRIM(J22))="unavailable",LOWER(TRIM(J22))="denied",LOWER(TRIM(J22))="none",LOWER(TRIM(J22))="tbd",LOWER(TRIM(J22))="to be determined",LOWER(TRIM(J22))="-"),OR(LOWER(TRIM(K22))="unknown",LOWER(TRIM(K22))="not applicable",LOWER(TRIM(K22))="n/a",LOWER(TRIM(K22))="na",LOWER(TRIM(K22))="pending",LOWER(TRIM(K22))="unavailable",LOWER(TRIM(K22))="denied",LOWER(TRIM(K22))="none",LOWER(TRIM(K22))="tbd",LOWER(TRIM(K22))="to be determined",LOWER(TRIM(K22))="-"),OR(LOWER(TRIM(L22))="unknown",LOWER(TRIM(L22))="not applicable",LOWER(TRIM(L22))="n/a",LOWER(TRIM(L22))="na",LOWER(TRIM(L22))="pending",LOWER(TRIM(L22))="unavailable",LOWER(TRIM(L22))="denied",LOWER(TRIM(L22))="none",LOWER(TRIM(L22))="tbd",LOWER(TRIM(L22))="to be determined",LOWER(TRIM(L22))="-"),OR(LOWER(TRIM(M22))="unknown",LOWER(TRIM(M22))="not applicable",LOWER(TRIM(M22))="n/a",LOWER(TRIM(M22))="na",LOWER(TRIM(M22))="pending",LOWER(TRIM(M22))="unavailable",LOWER(TRIM(M22))="denied",LOWER(TRIM(M22))="none",LOWER(TRIM(M22))="tbd",LOWER(TRIM(M22))="to be determined",LOWER(TRIM(M22))="-"),OR(LOWER(TRIM(Q22))="unknown",LOWER(TRIM(Q22))="not applicable",LOWER(TRIM(Q22))="n/a",LOWER(TRIM(Q22))="na",LOWER(TRIM(Q22))="pending",LOWER(TRIM(Q22))="unavailable",LOWER(TRIM(Q22))="denied",LOWER(TRIM(Q22))="none",LOWER(TRIM(Q22))="tbd",LOWER(TRIM(Q22))="to be determined",LOWER(TRIM(Q22))="-")),"MISSING_OR_PLACEHOLDER",IF(COUNTIF($A$2:$A$101,A22)&gt;1,"DUPLICATE_SOURCE_ROW_ID",IF(COUNTIFS($D$2:$D$101,D22,$I$2:$I$101,I22,$K$2:$K$101,K22,$L$2:$L$101,L22)&gt;1,"DUPLICATE_GRAIN_GROUP",IF(D22&lt;&gt;'Report setup'!$B$2,"MIXED_ACCOUNT",IF(M22&lt;&gt;'Report setup'!$B$3,"MIXED_CURRENCY",IF(OR(K22&lt;&gt;'Report setup'!$B$5,L22&lt;&gt;'Report setup'!$B$6),"OUT_OF_SCOPE_WINDOW",IF(Q22&lt;&gt;'Report setup'!$B$14,"MIXED_ACTION",IF(OR(NOT(ISNUMBER(N22)),NOT(ISNUMBER(O22)),NOT(ISNUMBER(P22)),NOT(ISNUMBER(R22))),"INVALID_NUMERIC",IF(OR(N22&lt;0,O22&lt;0,P22&lt;0,R22&lt;0),"NEGATIVE_VALUE",IF(OR(O22&lt;&gt;INT(O22),P22&lt;&gt;INT(P22),R22&lt;&gt;INT(R22)),"INVALID_NUMERIC",IF(P22&gt;O22,"CLICKS_EXCEED_IMPRESSIONS",""))))))))))))</x:f>
      </x:c>
      <x:c r="U22" t="str">
        <x:f>IF(S22="Accepted",A22,"")</x:f>
      </x:c>
      <x:c r="V22" t="str">
        <x:f>IF(S22="Held",A22,"")</x:f>
      </x:c>
    </x:row>
    <x:row r="23">
      <x:c r="S23" t="str">
        <x:f>IF(A23="","",IF(T23="","Accepted","Held"))</x:f>
      </x:c>
      <x:c r="T23" t="str">
        <x:f>IF(COUNTA(A23:R23)=0,"",IF(OR(COUNTBLANK(A23:M23)&gt;0,Q23="",R23="",OR(LOWER(TRIM(A23))="unknown",LOWER(TRIM(A23))="not applicable",LOWER(TRIM(A23))="n/a",LOWER(TRIM(A23))="na",LOWER(TRIM(A23))="pending",LOWER(TRIM(A23))="unavailable",LOWER(TRIM(A23))="denied",LOWER(TRIM(A23))="none",LOWER(TRIM(A23))="tbd",LOWER(TRIM(A23))="to be determined",LOWER(TRIM(A23))="-"),OR(LOWER(TRIM(B23))="unknown",LOWER(TRIM(B23))="not applicable",LOWER(TRIM(B23))="n/a",LOWER(TRIM(B23))="na",LOWER(TRIM(B23))="pending",LOWER(TRIM(B23))="unavailable",LOWER(TRIM(B23))="denied",LOWER(TRIM(B23))="none",LOWER(TRIM(B23))="tbd",LOWER(TRIM(B23))="to be determined",LOWER(TRIM(B23))="-"),OR(LOWER(TRIM(C23))="unknown",LOWER(TRIM(C23))="not applicable",LOWER(TRIM(C23))="n/a",LOWER(TRIM(C23))="na",LOWER(TRIM(C23))="pending",LOWER(TRIM(C23))="unavailable",LOWER(TRIM(C23))="denied",LOWER(TRIM(C23))="none",LOWER(TRIM(C23))="tbd",LOWER(TRIM(C23))="to be determined",LOWER(TRIM(C23))="-"),OR(LOWER(TRIM(D23))="unknown",LOWER(TRIM(D23))="not applicable",LOWER(TRIM(D23))="n/a",LOWER(TRIM(D23))="na",LOWER(TRIM(D23))="pending",LOWER(TRIM(D23))="unavailable",LOWER(TRIM(D23))="denied",LOWER(TRIM(D23))="none",LOWER(TRIM(D23))="tbd",LOWER(TRIM(D23))="to be determined",LOWER(TRIM(D23))="-"),OR(LOWER(TRIM(E23))="unknown",LOWER(TRIM(E23))="not applicable",LOWER(TRIM(E23))="n/a",LOWER(TRIM(E23))="na",LOWER(TRIM(E23))="pending",LOWER(TRIM(E23))="unavailable",LOWER(TRIM(E23))="denied",LOWER(TRIM(E23))="none",LOWER(TRIM(E23))="tbd",LOWER(TRIM(E23))="to be determined",LOWER(TRIM(E23))="-"),OR(LOWER(TRIM(F23))="unknown",LOWER(TRIM(F23))="not applicable",LOWER(TRIM(F23))="n/a",LOWER(TRIM(F23))="na",LOWER(TRIM(F23))="pending",LOWER(TRIM(F23))="unavailable",LOWER(TRIM(F23))="denied",LOWER(TRIM(F23))="none",LOWER(TRIM(F23))="tbd",LOWER(TRIM(F23))="to be determined",LOWER(TRIM(F23))="-"),OR(LOWER(TRIM(G23))="unknown",LOWER(TRIM(G23))="not applicable",LOWER(TRIM(G23))="n/a",LOWER(TRIM(G23))="na",LOWER(TRIM(G23))="pending",LOWER(TRIM(G23))="unavailable",LOWER(TRIM(G23))="denied",LOWER(TRIM(G23))="none",LOWER(TRIM(G23))="tbd",LOWER(TRIM(G23))="to be determined",LOWER(TRIM(G23))="-"),OR(LOWER(TRIM(H23))="unknown",LOWER(TRIM(H23))="not applicable",LOWER(TRIM(H23))="n/a",LOWER(TRIM(H23))="na",LOWER(TRIM(H23))="pending",LOWER(TRIM(H23))="unavailable",LOWER(TRIM(H23))="denied",LOWER(TRIM(H23))="none",LOWER(TRIM(H23))="tbd",LOWER(TRIM(H23))="to be determined",LOWER(TRIM(H23))="-"),OR(LOWER(TRIM(I23))="unknown",LOWER(TRIM(I23))="not applicable",LOWER(TRIM(I23))="n/a",LOWER(TRIM(I23))="na",LOWER(TRIM(I23))="pending",LOWER(TRIM(I23))="unavailable",LOWER(TRIM(I23))="denied",LOWER(TRIM(I23))="none",LOWER(TRIM(I23))="tbd",LOWER(TRIM(I23))="to be determined",LOWER(TRIM(I23))="-"),OR(LOWER(TRIM(J23))="unknown",LOWER(TRIM(J23))="not applicable",LOWER(TRIM(J23))="n/a",LOWER(TRIM(J23))="na",LOWER(TRIM(J23))="pending",LOWER(TRIM(J23))="unavailable",LOWER(TRIM(J23))="denied",LOWER(TRIM(J23))="none",LOWER(TRIM(J23))="tbd",LOWER(TRIM(J23))="to be determined",LOWER(TRIM(J23))="-"),OR(LOWER(TRIM(K23))="unknown",LOWER(TRIM(K23))="not applicable",LOWER(TRIM(K23))="n/a",LOWER(TRIM(K23))="na",LOWER(TRIM(K23))="pending",LOWER(TRIM(K23))="unavailable",LOWER(TRIM(K23))="denied",LOWER(TRIM(K23))="none",LOWER(TRIM(K23))="tbd",LOWER(TRIM(K23))="to be determined",LOWER(TRIM(K23))="-"),OR(LOWER(TRIM(L23))="unknown",LOWER(TRIM(L23))="not applicable",LOWER(TRIM(L23))="n/a",LOWER(TRIM(L23))="na",LOWER(TRIM(L23))="pending",LOWER(TRIM(L23))="unavailable",LOWER(TRIM(L23))="denied",LOWER(TRIM(L23))="none",LOWER(TRIM(L23))="tbd",LOWER(TRIM(L23))="to be determined",LOWER(TRIM(L23))="-"),OR(LOWER(TRIM(M23))="unknown",LOWER(TRIM(M23))="not applicable",LOWER(TRIM(M23))="n/a",LOWER(TRIM(M23))="na",LOWER(TRIM(M23))="pending",LOWER(TRIM(M23))="unavailable",LOWER(TRIM(M23))="denied",LOWER(TRIM(M23))="none",LOWER(TRIM(M23))="tbd",LOWER(TRIM(M23))="to be determined",LOWER(TRIM(M23))="-"),OR(LOWER(TRIM(Q23))="unknown",LOWER(TRIM(Q23))="not applicable",LOWER(TRIM(Q23))="n/a",LOWER(TRIM(Q23))="na",LOWER(TRIM(Q23))="pending",LOWER(TRIM(Q23))="unavailable",LOWER(TRIM(Q23))="denied",LOWER(TRIM(Q23))="none",LOWER(TRIM(Q23))="tbd",LOWER(TRIM(Q23))="to be determined",LOWER(TRIM(Q23))="-")),"MISSING_OR_PLACEHOLDER",IF(COUNTIF($A$2:$A$101,A23)&gt;1,"DUPLICATE_SOURCE_ROW_ID",IF(COUNTIFS($D$2:$D$101,D23,$I$2:$I$101,I23,$K$2:$K$101,K23,$L$2:$L$101,L23)&gt;1,"DUPLICATE_GRAIN_GROUP",IF(D23&lt;&gt;'Report setup'!$B$2,"MIXED_ACCOUNT",IF(M23&lt;&gt;'Report setup'!$B$3,"MIXED_CURRENCY",IF(OR(K23&lt;&gt;'Report setup'!$B$5,L23&lt;&gt;'Report setup'!$B$6),"OUT_OF_SCOPE_WINDOW",IF(Q23&lt;&gt;'Report setup'!$B$14,"MIXED_ACTION",IF(OR(NOT(ISNUMBER(N23)),NOT(ISNUMBER(O23)),NOT(ISNUMBER(P23)),NOT(ISNUMBER(R23))),"INVALID_NUMERIC",IF(OR(N23&lt;0,O23&lt;0,P23&lt;0,R23&lt;0),"NEGATIVE_VALUE",IF(OR(O23&lt;&gt;INT(O23),P23&lt;&gt;INT(P23),R23&lt;&gt;INT(R23)),"INVALID_NUMERIC",IF(P23&gt;O23,"CLICKS_EXCEED_IMPRESSIONS",""))))))))))))</x:f>
      </x:c>
      <x:c r="U23" t="str">
        <x:f>IF(S23="Accepted",A23,"")</x:f>
      </x:c>
      <x:c r="V23" t="str">
        <x:f>IF(S23="Held",A23,"")</x:f>
      </x:c>
    </x:row>
    <x:row r="24">
      <x:c r="S24" t="str">
        <x:f>IF(A24="","",IF(T24="","Accepted","Held"))</x:f>
      </x:c>
      <x:c r="T24" t="str">
        <x:f>IF(COUNTA(A24:R24)=0,"",IF(OR(COUNTBLANK(A24:M24)&gt;0,Q24="",R24="",OR(LOWER(TRIM(A24))="unknown",LOWER(TRIM(A24))="not applicable",LOWER(TRIM(A24))="n/a",LOWER(TRIM(A24))="na",LOWER(TRIM(A24))="pending",LOWER(TRIM(A24))="unavailable",LOWER(TRIM(A24))="denied",LOWER(TRIM(A24))="none",LOWER(TRIM(A24))="tbd",LOWER(TRIM(A24))="to be determined",LOWER(TRIM(A24))="-"),OR(LOWER(TRIM(B24))="unknown",LOWER(TRIM(B24))="not applicable",LOWER(TRIM(B24))="n/a",LOWER(TRIM(B24))="na",LOWER(TRIM(B24))="pending",LOWER(TRIM(B24))="unavailable",LOWER(TRIM(B24))="denied",LOWER(TRIM(B24))="none",LOWER(TRIM(B24))="tbd",LOWER(TRIM(B24))="to be determined",LOWER(TRIM(B24))="-"),OR(LOWER(TRIM(C24))="unknown",LOWER(TRIM(C24))="not applicable",LOWER(TRIM(C24))="n/a",LOWER(TRIM(C24))="na",LOWER(TRIM(C24))="pending",LOWER(TRIM(C24))="unavailable",LOWER(TRIM(C24))="denied",LOWER(TRIM(C24))="none",LOWER(TRIM(C24))="tbd",LOWER(TRIM(C24))="to be determined",LOWER(TRIM(C24))="-"),OR(LOWER(TRIM(D24))="unknown",LOWER(TRIM(D24))="not applicable",LOWER(TRIM(D24))="n/a",LOWER(TRIM(D24))="na",LOWER(TRIM(D24))="pending",LOWER(TRIM(D24))="unavailable",LOWER(TRIM(D24))="denied",LOWER(TRIM(D24))="none",LOWER(TRIM(D24))="tbd",LOWER(TRIM(D24))="to be determined",LOWER(TRIM(D24))="-"),OR(LOWER(TRIM(E24))="unknown",LOWER(TRIM(E24))="not applicable",LOWER(TRIM(E24))="n/a",LOWER(TRIM(E24))="na",LOWER(TRIM(E24))="pending",LOWER(TRIM(E24))="unavailable",LOWER(TRIM(E24))="denied",LOWER(TRIM(E24))="none",LOWER(TRIM(E24))="tbd",LOWER(TRIM(E24))="to be determined",LOWER(TRIM(E24))="-"),OR(LOWER(TRIM(F24))="unknown",LOWER(TRIM(F24))="not applicable",LOWER(TRIM(F24))="n/a",LOWER(TRIM(F24))="na",LOWER(TRIM(F24))="pending",LOWER(TRIM(F24))="unavailable",LOWER(TRIM(F24))="denied",LOWER(TRIM(F24))="none",LOWER(TRIM(F24))="tbd",LOWER(TRIM(F24))="to be determined",LOWER(TRIM(F24))="-"),OR(LOWER(TRIM(G24))="unknown",LOWER(TRIM(G24))="not applicable",LOWER(TRIM(G24))="n/a",LOWER(TRIM(G24))="na",LOWER(TRIM(G24))="pending",LOWER(TRIM(G24))="unavailable",LOWER(TRIM(G24))="denied",LOWER(TRIM(G24))="none",LOWER(TRIM(G24))="tbd",LOWER(TRIM(G24))="to be determined",LOWER(TRIM(G24))="-"),OR(LOWER(TRIM(H24))="unknown",LOWER(TRIM(H24))="not applicable",LOWER(TRIM(H24))="n/a",LOWER(TRIM(H24))="na",LOWER(TRIM(H24))="pending",LOWER(TRIM(H24))="unavailable",LOWER(TRIM(H24))="denied",LOWER(TRIM(H24))="none",LOWER(TRIM(H24))="tbd",LOWER(TRIM(H24))="to be determined",LOWER(TRIM(H24))="-"),OR(LOWER(TRIM(I24))="unknown",LOWER(TRIM(I24))="not applicable",LOWER(TRIM(I24))="n/a",LOWER(TRIM(I24))="na",LOWER(TRIM(I24))="pending",LOWER(TRIM(I24))="unavailable",LOWER(TRIM(I24))="denied",LOWER(TRIM(I24))="none",LOWER(TRIM(I24))="tbd",LOWER(TRIM(I24))="to be determined",LOWER(TRIM(I24))="-"),OR(LOWER(TRIM(J24))="unknown",LOWER(TRIM(J24))="not applicable",LOWER(TRIM(J24))="n/a",LOWER(TRIM(J24))="na",LOWER(TRIM(J24))="pending",LOWER(TRIM(J24))="unavailable",LOWER(TRIM(J24))="denied",LOWER(TRIM(J24))="none",LOWER(TRIM(J24))="tbd",LOWER(TRIM(J24))="to be determined",LOWER(TRIM(J24))="-"),OR(LOWER(TRIM(K24))="unknown",LOWER(TRIM(K24))="not applicable",LOWER(TRIM(K24))="n/a",LOWER(TRIM(K24))="na",LOWER(TRIM(K24))="pending",LOWER(TRIM(K24))="unavailable",LOWER(TRIM(K24))="denied",LOWER(TRIM(K24))="none",LOWER(TRIM(K24))="tbd",LOWER(TRIM(K24))="to be determined",LOWER(TRIM(K24))="-"),OR(LOWER(TRIM(L24))="unknown",LOWER(TRIM(L24))="not applicable",LOWER(TRIM(L24))="n/a",LOWER(TRIM(L24))="na",LOWER(TRIM(L24))="pending",LOWER(TRIM(L24))="unavailable",LOWER(TRIM(L24))="denied",LOWER(TRIM(L24))="none",LOWER(TRIM(L24))="tbd",LOWER(TRIM(L24))="to be determined",LOWER(TRIM(L24))="-"),OR(LOWER(TRIM(M24))="unknown",LOWER(TRIM(M24))="not applicable",LOWER(TRIM(M24))="n/a",LOWER(TRIM(M24))="na",LOWER(TRIM(M24))="pending",LOWER(TRIM(M24))="unavailable",LOWER(TRIM(M24))="denied",LOWER(TRIM(M24))="none",LOWER(TRIM(M24))="tbd",LOWER(TRIM(M24))="to be determined",LOWER(TRIM(M24))="-"),OR(LOWER(TRIM(Q24))="unknown",LOWER(TRIM(Q24))="not applicable",LOWER(TRIM(Q24))="n/a",LOWER(TRIM(Q24))="na",LOWER(TRIM(Q24))="pending",LOWER(TRIM(Q24))="unavailable",LOWER(TRIM(Q24))="denied",LOWER(TRIM(Q24))="none",LOWER(TRIM(Q24))="tbd",LOWER(TRIM(Q24))="to be determined",LOWER(TRIM(Q24))="-")),"MISSING_OR_PLACEHOLDER",IF(COUNTIF($A$2:$A$101,A24)&gt;1,"DUPLICATE_SOURCE_ROW_ID",IF(COUNTIFS($D$2:$D$101,D24,$I$2:$I$101,I24,$K$2:$K$101,K24,$L$2:$L$101,L24)&gt;1,"DUPLICATE_GRAIN_GROUP",IF(D24&lt;&gt;'Report setup'!$B$2,"MIXED_ACCOUNT",IF(M24&lt;&gt;'Report setup'!$B$3,"MIXED_CURRENCY",IF(OR(K24&lt;&gt;'Report setup'!$B$5,L24&lt;&gt;'Report setup'!$B$6),"OUT_OF_SCOPE_WINDOW",IF(Q24&lt;&gt;'Report setup'!$B$14,"MIXED_ACTION",IF(OR(NOT(ISNUMBER(N24)),NOT(ISNUMBER(O24)),NOT(ISNUMBER(P24)),NOT(ISNUMBER(R24))),"INVALID_NUMERIC",IF(OR(N24&lt;0,O24&lt;0,P24&lt;0,R24&lt;0),"NEGATIVE_VALUE",IF(OR(O24&lt;&gt;INT(O24),P24&lt;&gt;INT(P24),R24&lt;&gt;INT(R24)),"INVALID_NUMERIC",IF(P24&gt;O24,"CLICKS_EXCEED_IMPRESSIONS",""))))))))))))</x:f>
      </x:c>
      <x:c r="U24" t="str">
        <x:f>IF(S24="Accepted",A24,"")</x:f>
      </x:c>
      <x:c r="V24" t="str">
        <x:f>IF(S24="Held",A24,"")</x:f>
      </x:c>
    </x:row>
    <x:row r="25">
      <x:c r="S25" t="str">
        <x:f>IF(A25="","",IF(T25="","Accepted","Held"))</x:f>
      </x:c>
      <x:c r="T25" t="str">
        <x:f>IF(COUNTA(A25:R25)=0,"",IF(OR(COUNTBLANK(A25:M25)&gt;0,Q25="",R25="",OR(LOWER(TRIM(A25))="unknown",LOWER(TRIM(A25))="not applicable",LOWER(TRIM(A25))="n/a",LOWER(TRIM(A25))="na",LOWER(TRIM(A25))="pending",LOWER(TRIM(A25))="unavailable",LOWER(TRIM(A25))="denied",LOWER(TRIM(A25))="none",LOWER(TRIM(A25))="tbd",LOWER(TRIM(A25))="to be determined",LOWER(TRIM(A25))="-"),OR(LOWER(TRIM(B25))="unknown",LOWER(TRIM(B25))="not applicable",LOWER(TRIM(B25))="n/a",LOWER(TRIM(B25))="na",LOWER(TRIM(B25))="pending",LOWER(TRIM(B25))="unavailable",LOWER(TRIM(B25))="denied",LOWER(TRIM(B25))="none",LOWER(TRIM(B25))="tbd",LOWER(TRIM(B25))="to be determined",LOWER(TRIM(B25))="-"),OR(LOWER(TRIM(C25))="unknown",LOWER(TRIM(C25))="not applicable",LOWER(TRIM(C25))="n/a",LOWER(TRIM(C25))="na",LOWER(TRIM(C25))="pending",LOWER(TRIM(C25))="unavailable",LOWER(TRIM(C25))="denied",LOWER(TRIM(C25))="none",LOWER(TRIM(C25))="tbd",LOWER(TRIM(C25))="to be determined",LOWER(TRIM(C25))="-"),OR(LOWER(TRIM(D25))="unknown",LOWER(TRIM(D25))="not applicable",LOWER(TRIM(D25))="n/a",LOWER(TRIM(D25))="na",LOWER(TRIM(D25))="pending",LOWER(TRIM(D25))="unavailable",LOWER(TRIM(D25))="denied",LOWER(TRIM(D25))="none",LOWER(TRIM(D25))="tbd",LOWER(TRIM(D25))="to be determined",LOWER(TRIM(D25))="-"),OR(LOWER(TRIM(E25))="unknown",LOWER(TRIM(E25))="not applicable",LOWER(TRIM(E25))="n/a",LOWER(TRIM(E25))="na",LOWER(TRIM(E25))="pending",LOWER(TRIM(E25))="unavailable",LOWER(TRIM(E25))="denied",LOWER(TRIM(E25))="none",LOWER(TRIM(E25))="tbd",LOWER(TRIM(E25))="to be determined",LOWER(TRIM(E25))="-"),OR(LOWER(TRIM(F25))="unknown",LOWER(TRIM(F25))="not applicable",LOWER(TRIM(F25))="n/a",LOWER(TRIM(F25))="na",LOWER(TRIM(F25))="pending",LOWER(TRIM(F25))="unavailable",LOWER(TRIM(F25))="denied",LOWER(TRIM(F25))="none",LOWER(TRIM(F25))="tbd",LOWER(TRIM(F25))="to be determined",LOWER(TRIM(F25))="-"),OR(LOWER(TRIM(G25))="unknown",LOWER(TRIM(G25))="not applicable",LOWER(TRIM(G25))="n/a",LOWER(TRIM(G25))="na",LOWER(TRIM(G25))="pending",LOWER(TRIM(G25))="unavailable",LOWER(TRIM(G25))="denied",LOWER(TRIM(G25))="none",LOWER(TRIM(G25))="tbd",LOWER(TRIM(G25))="to be determined",LOWER(TRIM(G25))="-"),OR(LOWER(TRIM(H25))="unknown",LOWER(TRIM(H25))="not applicable",LOWER(TRIM(H25))="n/a",LOWER(TRIM(H25))="na",LOWER(TRIM(H25))="pending",LOWER(TRIM(H25))="unavailable",LOWER(TRIM(H25))="denied",LOWER(TRIM(H25))="none",LOWER(TRIM(H25))="tbd",LOWER(TRIM(H25))="to be determined",LOWER(TRIM(H25))="-"),OR(LOWER(TRIM(I25))="unknown",LOWER(TRIM(I25))="not applicable",LOWER(TRIM(I25))="n/a",LOWER(TRIM(I25))="na",LOWER(TRIM(I25))="pending",LOWER(TRIM(I25))="unavailable",LOWER(TRIM(I25))="denied",LOWER(TRIM(I25))="none",LOWER(TRIM(I25))="tbd",LOWER(TRIM(I25))="to be determined",LOWER(TRIM(I25))="-"),OR(LOWER(TRIM(J25))="unknown",LOWER(TRIM(J25))="not applicable",LOWER(TRIM(J25))="n/a",LOWER(TRIM(J25))="na",LOWER(TRIM(J25))="pending",LOWER(TRIM(J25))="unavailable",LOWER(TRIM(J25))="denied",LOWER(TRIM(J25))="none",LOWER(TRIM(J25))="tbd",LOWER(TRIM(J25))="to be determined",LOWER(TRIM(J25))="-"),OR(LOWER(TRIM(K25))="unknown",LOWER(TRIM(K25))="not applicable",LOWER(TRIM(K25))="n/a",LOWER(TRIM(K25))="na",LOWER(TRIM(K25))="pending",LOWER(TRIM(K25))="unavailable",LOWER(TRIM(K25))="denied",LOWER(TRIM(K25))="none",LOWER(TRIM(K25))="tbd",LOWER(TRIM(K25))="to be determined",LOWER(TRIM(K25))="-"),OR(LOWER(TRIM(L25))="unknown",LOWER(TRIM(L25))="not applicable",LOWER(TRIM(L25))="n/a",LOWER(TRIM(L25))="na",LOWER(TRIM(L25))="pending",LOWER(TRIM(L25))="unavailable",LOWER(TRIM(L25))="denied",LOWER(TRIM(L25))="none",LOWER(TRIM(L25))="tbd",LOWER(TRIM(L25))="to be determined",LOWER(TRIM(L25))="-"),OR(LOWER(TRIM(M25))="unknown",LOWER(TRIM(M25))="not applicable",LOWER(TRIM(M25))="n/a",LOWER(TRIM(M25))="na",LOWER(TRIM(M25))="pending",LOWER(TRIM(M25))="unavailable",LOWER(TRIM(M25))="denied",LOWER(TRIM(M25))="none",LOWER(TRIM(M25))="tbd",LOWER(TRIM(M25))="to be determined",LOWER(TRIM(M25))="-"),OR(LOWER(TRIM(Q25))="unknown",LOWER(TRIM(Q25))="not applicable",LOWER(TRIM(Q25))="n/a",LOWER(TRIM(Q25))="na",LOWER(TRIM(Q25))="pending",LOWER(TRIM(Q25))="unavailable",LOWER(TRIM(Q25))="denied",LOWER(TRIM(Q25))="none",LOWER(TRIM(Q25))="tbd",LOWER(TRIM(Q25))="to be determined",LOWER(TRIM(Q25))="-")),"MISSING_OR_PLACEHOLDER",IF(COUNTIF($A$2:$A$101,A25)&gt;1,"DUPLICATE_SOURCE_ROW_ID",IF(COUNTIFS($D$2:$D$101,D25,$I$2:$I$101,I25,$K$2:$K$101,K25,$L$2:$L$101,L25)&gt;1,"DUPLICATE_GRAIN_GROUP",IF(D25&lt;&gt;'Report setup'!$B$2,"MIXED_ACCOUNT",IF(M25&lt;&gt;'Report setup'!$B$3,"MIXED_CURRENCY",IF(OR(K25&lt;&gt;'Report setup'!$B$5,L25&lt;&gt;'Report setup'!$B$6),"OUT_OF_SCOPE_WINDOW",IF(Q25&lt;&gt;'Report setup'!$B$14,"MIXED_ACTION",IF(OR(NOT(ISNUMBER(N25)),NOT(ISNUMBER(O25)),NOT(ISNUMBER(P25)),NOT(ISNUMBER(R25))),"INVALID_NUMERIC",IF(OR(N25&lt;0,O25&lt;0,P25&lt;0,R25&lt;0),"NEGATIVE_VALUE",IF(OR(O25&lt;&gt;INT(O25),P25&lt;&gt;INT(P25),R25&lt;&gt;INT(R25)),"INVALID_NUMERIC",IF(P25&gt;O25,"CLICKS_EXCEED_IMPRESSIONS",""))))))))))))</x:f>
      </x:c>
      <x:c r="U25" t="str">
        <x:f>IF(S25="Accepted",A25,"")</x:f>
      </x:c>
      <x:c r="V25" t="str">
        <x:f>IF(S25="Held",A25,"")</x:f>
      </x:c>
    </x:row>
    <x:row r="26">
      <x:c r="S26" t="str">
        <x:f>IF(A26="","",IF(T26="","Accepted","Held"))</x:f>
      </x:c>
      <x:c r="T26" t="str">
        <x:f>IF(COUNTA(A26:R26)=0,"",IF(OR(COUNTBLANK(A26:M26)&gt;0,Q26="",R26="",OR(LOWER(TRIM(A26))="unknown",LOWER(TRIM(A26))="not applicable",LOWER(TRIM(A26))="n/a",LOWER(TRIM(A26))="na",LOWER(TRIM(A26))="pending",LOWER(TRIM(A26))="unavailable",LOWER(TRIM(A26))="denied",LOWER(TRIM(A26))="none",LOWER(TRIM(A26))="tbd",LOWER(TRIM(A26))="to be determined",LOWER(TRIM(A26))="-"),OR(LOWER(TRIM(B26))="unknown",LOWER(TRIM(B26))="not applicable",LOWER(TRIM(B26))="n/a",LOWER(TRIM(B26))="na",LOWER(TRIM(B26))="pending",LOWER(TRIM(B26))="unavailable",LOWER(TRIM(B26))="denied",LOWER(TRIM(B26))="none",LOWER(TRIM(B26))="tbd",LOWER(TRIM(B26))="to be determined",LOWER(TRIM(B26))="-"),OR(LOWER(TRIM(C26))="unknown",LOWER(TRIM(C26))="not applicable",LOWER(TRIM(C26))="n/a",LOWER(TRIM(C26))="na",LOWER(TRIM(C26))="pending",LOWER(TRIM(C26))="unavailable",LOWER(TRIM(C26))="denied",LOWER(TRIM(C26))="none",LOWER(TRIM(C26))="tbd",LOWER(TRIM(C26))="to be determined",LOWER(TRIM(C26))="-"),OR(LOWER(TRIM(D26))="unknown",LOWER(TRIM(D26))="not applicable",LOWER(TRIM(D26))="n/a",LOWER(TRIM(D26))="na",LOWER(TRIM(D26))="pending",LOWER(TRIM(D26))="unavailable",LOWER(TRIM(D26))="denied",LOWER(TRIM(D26))="none",LOWER(TRIM(D26))="tbd",LOWER(TRIM(D26))="to be determined",LOWER(TRIM(D26))="-"),OR(LOWER(TRIM(E26))="unknown",LOWER(TRIM(E26))="not applicable",LOWER(TRIM(E26))="n/a",LOWER(TRIM(E26))="na",LOWER(TRIM(E26))="pending",LOWER(TRIM(E26))="unavailable",LOWER(TRIM(E26))="denied",LOWER(TRIM(E26))="none",LOWER(TRIM(E26))="tbd",LOWER(TRIM(E26))="to be determined",LOWER(TRIM(E26))="-"),OR(LOWER(TRIM(F26))="unknown",LOWER(TRIM(F26))="not applicable",LOWER(TRIM(F26))="n/a",LOWER(TRIM(F26))="na",LOWER(TRIM(F26))="pending",LOWER(TRIM(F26))="unavailable",LOWER(TRIM(F26))="denied",LOWER(TRIM(F26))="none",LOWER(TRIM(F26))="tbd",LOWER(TRIM(F26))="to be determined",LOWER(TRIM(F26))="-"),OR(LOWER(TRIM(G26))="unknown",LOWER(TRIM(G26))="not applicable",LOWER(TRIM(G26))="n/a",LOWER(TRIM(G26))="na",LOWER(TRIM(G26))="pending",LOWER(TRIM(G26))="unavailable",LOWER(TRIM(G26))="denied",LOWER(TRIM(G26))="none",LOWER(TRIM(G26))="tbd",LOWER(TRIM(G26))="to be determined",LOWER(TRIM(G26))="-"),OR(LOWER(TRIM(H26))="unknown",LOWER(TRIM(H26))="not applicable",LOWER(TRIM(H26))="n/a",LOWER(TRIM(H26))="na",LOWER(TRIM(H26))="pending",LOWER(TRIM(H26))="unavailable",LOWER(TRIM(H26))="denied",LOWER(TRIM(H26))="none",LOWER(TRIM(H26))="tbd",LOWER(TRIM(H26))="to be determined",LOWER(TRIM(H26))="-"),OR(LOWER(TRIM(I26))="unknown",LOWER(TRIM(I26))="not applicable",LOWER(TRIM(I26))="n/a",LOWER(TRIM(I26))="na",LOWER(TRIM(I26))="pending",LOWER(TRIM(I26))="unavailable",LOWER(TRIM(I26))="denied",LOWER(TRIM(I26))="none",LOWER(TRIM(I26))="tbd",LOWER(TRIM(I26))="to be determined",LOWER(TRIM(I26))="-"),OR(LOWER(TRIM(J26))="unknown",LOWER(TRIM(J26))="not applicable",LOWER(TRIM(J26))="n/a",LOWER(TRIM(J26))="na",LOWER(TRIM(J26))="pending",LOWER(TRIM(J26))="unavailable",LOWER(TRIM(J26))="denied",LOWER(TRIM(J26))="none",LOWER(TRIM(J26))="tbd",LOWER(TRIM(J26))="to be determined",LOWER(TRIM(J26))="-"),OR(LOWER(TRIM(K26))="unknown",LOWER(TRIM(K26))="not applicable",LOWER(TRIM(K26))="n/a",LOWER(TRIM(K26))="na",LOWER(TRIM(K26))="pending",LOWER(TRIM(K26))="unavailable",LOWER(TRIM(K26))="denied",LOWER(TRIM(K26))="none",LOWER(TRIM(K26))="tbd",LOWER(TRIM(K26))="to be determined",LOWER(TRIM(K26))="-"),OR(LOWER(TRIM(L26))="unknown",LOWER(TRIM(L26))="not applicable",LOWER(TRIM(L26))="n/a",LOWER(TRIM(L26))="na",LOWER(TRIM(L26))="pending",LOWER(TRIM(L26))="unavailable",LOWER(TRIM(L26))="denied",LOWER(TRIM(L26))="none",LOWER(TRIM(L26))="tbd",LOWER(TRIM(L26))="to be determined",LOWER(TRIM(L26))="-"),OR(LOWER(TRIM(M26))="unknown",LOWER(TRIM(M26))="not applicable",LOWER(TRIM(M26))="n/a",LOWER(TRIM(M26))="na",LOWER(TRIM(M26))="pending",LOWER(TRIM(M26))="unavailable",LOWER(TRIM(M26))="denied",LOWER(TRIM(M26))="none",LOWER(TRIM(M26))="tbd",LOWER(TRIM(M26))="to be determined",LOWER(TRIM(M26))="-"),OR(LOWER(TRIM(Q26))="unknown",LOWER(TRIM(Q26))="not applicable",LOWER(TRIM(Q26))="n/a",LOWER(TRIM(Q26))="na",LOWER(TRIM(Q26))="pending",LOWER(TRIM(Q26))="unavailable",LOWER(TRIM(Q26))="denied",LOWER(TRIM(Q26))="none",LOWER(TRIM(Q26))="tbd",LOWER(TRIM(Q26))="to be determined",LOWER(TRIM(Q26))="-")),"MISSING_OR_PLACEHOLDER",IF(COUNTIF($A$2:$A$101,A26)&gt;1,"DUPLICATE_SOURCE_ROW_ID",IF(COUNTIFS($D$2:$D$101,D26,$I$2:$I$101,I26,$K$2:$K$101,K26,$L$2:$L$101,L26)&gt;1,"DUPLICATE_GRAIN_GROUP",IF(D26&lt;&gt;'Report setup'!$B$2,"MIXED_ACCOUNT",IF(M26&lt;&gt;'Report setup'!$B$3,"MIXED_CURRENCY",IF(OR(K26&lt;&gt;'Report setup'!$B$5,L26&lt;&gt;'Report setup'!$B$6),"OUT_OF_SCOPE_WINDOW",IF(Q26&lt;&gt;'Report setup'!$B$14,"MIXED_ACTION",IF(OR(NOT(ISNUMBER(N26)),NOT(ISNUMBER(O26)),NOT(ISNUMBER(P26)),NOT(ISNUMBER(R26))),"INVALID_NUMERIC",IF(OR(N26&lt;0,O26&lt;0,P26&lt;0,R26&lt;0),"NEGATIVE_VALUE",IF(OR(O26&lt;&gt;INT(O26),P26&lt;&gt;INT(P26),R26&lt;&gt;INT(R26)),"INVALID_NUMERIC",IF(P26&gt;O26,"CLICKS_EXCEED_IMPRESSIONS",""))))))))))))</x:f>
      </x:c>
      <x:c r="U26" t="str">
        <x:f>IF(S26="Accepted",A26,"")</x:f>
      </x:c>
      <x:c r="V26" t="str">
        <x:f>IF(S26="Held",A26,"")</x:f>
      </x:c>
    </x:row>
    <x:row r="27">
      <x:c r="S27" t="str">
        <x:f>IF(A27="","",IF(T27="","Accepted","Held"))</x:f>
      </x:c>
      <x:c r="T27" t="str">
        <x:f>IF(COUNTA(A27:R27)=0,"",IF(OR(COUNTBLANK(A27:M27)&gt;0,Q27="",R27="",OR(LOWER(TRIM(A27))="unknown",LOWER(TRIM(A27))="not applicable",LOWER(TRIM(A27))="n/a",LOWER(TRIM(A27))="na",LOWER(TRIM(A27))="pending",LOWER(TRIM(A27))="unavailable",LOWER(TRIM(A27))="denied",LOWER(TRIM(A27))="none",LOWER(TRIM(A27))="tbd",LOWER(TRIM(A27))="to be determined",LOWER(TRIM(A27))="-"),OR(LOWER(TRIM(B27))="unknown",LOWER(TRIM(B27))="not applicable",LOWER(TRIM(B27))="n/a",LOWER(TRIM(B27))="na",LOWER(TRIM(B27))="pending",LOWER(TRIM(B27))="unavailable",LOWER(TRIM(B27))="denied",LOWER(TRIM(B27))="none",LOWER(TRIM(B27))="tbd",LOWER(TRIM(B27))="to be determined",LOWER(TRIM(B27))="-"),OR(LOWER(TRIM(C27))="unknown",LOWER(TRIM(C27))="not applicable",LOWER(TRIM(C27))="n/a",LOWER(TRIM(C27))="na",LOWER(TRIM(C27))="pending",LOWER(TRIM(C27))="unavailable",LOWER(TRIM(C27))="denied",LOWER(TRIM(C27))="none",LOWER(TRIM(C27))="tbd",LOWER(TRIM(C27))="to be determined",LOWER(TRIM(C27))="-"),OR(LOWER(TRIM(D27))="unknown",LOWER(TRIM(D27))="not applicable",LOWER(TRIM(D27))="n/a",LOWER(TRIM(D27))="na",LOWER(TRIM(D27))="pending",LOWER(TRIM(D27))="unavailable",LOWER(TRIM(D27))="denied",LOWER(TRIM(D27))="none",LOWER(TRIM(D27))="tbd",LOWER(TRIM(D27))="to be determined",LOWER(TRIM(D27))="-"),OR(LOWER(TRIM(E27))="unknown",LOWER(TRIM(E27))="not applicable",LOWER(TRIM(E27))="n/a",LOWER(TRIM(E27))="na",LOWER(TRIM(E27))="pending",LOWER(TRIM(E27))="unavailable",LOWER(TRIM(E27))="denied",LOWER(TRIM(E27))="none",LOWER(TRIM(E27))="tbd",LOWER(TRIM(E27))="to be determined",LOWER(TRIM(E27))="-"),OR(LOWER(TRIM(F27))="unknown",LOWER(TRIM(F27))="not applicable",LOWER(TRIM(F27))="n/a",LOWER(TRIM(F27))="na",LOWER(TRIM(F27))="pending",LOWER(TRIM(F27))="unavailable",LOWER(TRIM(F27))="denied",LOWER(TRIM(F27))="none",LOWER(TRIM(F27))="tbd",LOWER(TRIM(F27))="to be determined",LOWER(TRIM(F27))="-"),OR(LOWER(TRIM(G27))="unknown",LOWER(TRIM(G27))="not applicable",LOWER(TRIM(G27))="n/a",LOWER(TRIM(G27))="na",LOWER(TRIM(G27))="pending",LOWER(TRIM(G27))="unavailable",LOWER(TRIM(G27))="denied",LOWER(TRIM(G27))="none",LOWER(TRIM(G27))="tbd",LOWER(TRIM(G27))="to be determined",LOWER(TRIM(G27))="-"),OR(LOWER(TRIM(H27))="unknown",LOWER(TRIM(H27))="not applicable",LOWER(TRIM(H27))="n/a",LOWER(TRIM(H27))="na",LOWER(TRIM(H27))="pending",LOWER(TRIM(H27))="unavailable",LOWER(TRIM(H27))="denied",LOWER(TRIM(H27))="none",LOWER(TRIM(H27))="tbd",LOWER(TRIM(H27))="to be determined",LOWER(TRIM(H27))="-"),OR(LOWER(TRIM(I27))="unknown",LOWER(TRIM(I27))="not applicable",LOWER(TRIM(I27))="n/a",LOWER(TRIM(I27))="na",LOWER(TRIM(I27))="pending",LOWER(TRIM(I27))="unavailable",LOWER(TRIM(I27))="denied",LOWER(TRIM(I27))="none",LOWER(TRIM(I27))="tbd",LOWER(TRIM(I27))="to be determined",LOWER(TRIM(I27))="-"),OR(LOWER(TRIM(J27))="unknown",LOWER(TRIM(J27))="not applicable",LOWER(TRIM(J27))="n/a",LOWER(TRIM(J27))="na",LOWER(TRIM(J27))="pending",LOWER(TRIM(J27))="unavailable",LOWER(TRIM(J27))="denied",LOWER(TRIM(J27))="none",LOWER(TRIM(J27))="tbd",LOWER(TRIM(J27))="to be determined",LOWER(TRIM(J27))="-"),OR(LOWER(TRIM(K27))="unknown",LOWER(TRIM(K27))="not applicable",LOWER(TRIM(K27))="n/a",LOWER(TRIM(K27))="na",LOWER(TRIM(K27))="pending",LOWER(TRIM(K27))="unavailable",LOWER(TRIM(K27))="denied",LOWER(TRIM(K27))="none",LOWER(TRIM(K27))="tbd",LOWER(TRIM(K27))="to be determined",LOWER(TRIM(K27))="-"),OR(LOWER(TRIM(L27))="unknown",LOWER(TRIM(L27))="not applicable",LOWER(TRIM(L27))="n/a",LOWER(TRIM(L27))="na",LOWER(TRIM(L27))="pending",LOWER(TRIM(L27))="unavailable",LOWER(TRIM(L27))="denied",LOWER(TRIM(L27))="none",LOWER(TRIM(L27))="tbd",LOWER(TRIM(L27))="to be determined",LOWER(TRIM(L27))="-"),OR(LOWER(TRIM(M27))="unknown",LOWER(TRIM(M27))="not applicable",LOWER(TRIM(M27))="n/a",LOWER(TRIM(M27))="na",LOWER(TRIM(M27))="pending",LOWER(TRIM(M27))="unavailable",LOWER(TRIM(M27))="denied",LOWER(TRIM(M27))="none",LOWER(TRIM(M27))="tbd",LOWER(TRIM(M27))="to be determined",LOWER(TRIM(M27))="-"),OR(LOWER(TRIM(Q27))="unknown",LOWER(TRIM(Q27))="not applicable",LOWER(TRIM(Q27))="n/a",LOWER(TRIM(Q27))="na",LOWER(TRIM(Q27))="pending",LOWER(TRIM(Q27))="unavailable",LOWER(TRIM(Q27))="denied",LOWER(TRIM(Q27))="none",LOWER(TRIM(Q27))="tbd",LOWER(TRIM(Q27))="to be determined",LOWER(TRIM(Q27))="-")),"MISSING_OR_PLACEHOLDER",IF(COUNTIF($A$2:$A$101,A27)&gt;1,"DUPLICATE_SOURCE_ROW_ID",IF(COUNTIFS($D$2:$D$101,D27,$I$2:$I$101,I27,$K$2:$K$101,K27,$L$2:$L$101,L27)&gt;1,"DUPLICATE_GRAIN_GROUP",IF(D27&lt;&gt;'Report setup'!$B$2,"MIXED_ACCOUNT",IF(M27&lt;&gt;'Report setup'!$B$3,"MIXED_CURRENCY",IF(OR(K27&lt;&gt;'Report setup'!$B$5,L27&lt;&gt;'Report setup'!$B$6),"OUT_OF_SCOPE_WINDOW",IF(Q27&lt;&gt;'Report setup'!$B$14,"MIXED_ACTION",IF(OR(NOT(ISNUMBER(N27)),NOT(ISNUMBER(O27)),NOT(ISNUMBER(P27)),NOT(ISNUMBER(R27))),"INVALID_NUMERIC",IF(OR(N27&lt;0,O27&lt;0,P27&lt;0,R27&lt;0),"NEGATIVE_VALUE",IF(OR(O27&lt;&gt;INT(O27),P27&lt;&gt;INT(P27),R27&lt;&gt;INT(R27)),"INVALID_NUMERIC",IF(P27&gt;O27,"CLICKS_EXCEED_IMPRESSIONS",""))))))))))))</x:f>
      </x:c>
      <x:c r="U27" t="str">
        <x:f>IF(S27="Accepted",A27,"")</x:f>
      </x:c>
      <x:c r="V27" t="str">
        <x:f>IF(S27="Held",A27,"")</x:f>
      </x:c>
    </x:row>
    <x:row r="28">
      <x:c r="S28" t="str">
        <x:f>IF(A28="","",IF(T28="","Accepted","Held"))</x:f>
      </x:c>
      <x:c r="T28" t="str">
        <x:f>IF(COUNTA(A28:R28)=0,"",IF(OR(COUNTBLANK(A28:M28)&gt;0,Q28="",R28="",OR(LOWER(TRIM(A28))="unknown",LOWER(TRIM(A28))="not applicable",LOWER(TRIM(A28))="n/a",LOWER(TRIM(A28))="na",LOWER(TRIM(A28))="pending",LOWER(TRIM(A28))="unavailable",LOWER(TRIM(A28))="denied",LOWER(TRIM(A28))="none",LOWER(TRIM(A28))="tbd",LOWER(TRIM(A28))="to be determined",LOWER(TRIM(A28))="-"),OR(LOWER(TRIM(B28))="unknown",LOWER(TRIM(B28))="not applicable",LOWER(TRIM(B28))="n/a",LOWER(TRIM(B28))="na",LOWER(TRIM(B28))="pending",LOWER(TRIM(B28))="unavailable",LOWER(TRIM(B28))="denied",LOWER(TRIM(B28))="none",LOWER(TRIM(B28))="tbd",LOWER(TRIM(B28))="to be determined",LOWER(TRIM(B28))="-"),OR(LOWER(TRIM(C28))="unknown",LOWER(TRIM(C28))="not applicable",LOWER(TRIM(C28))="n/a",LOWER(TRIM(C28))="na",LOWER(TRIM(C28))="pending",LOWER(TRIM(C28))="unavailable",LOWER(TRIM(C28))="denied",LOWER(TRIM(C28))="none",LOWER(TRIM(C28))="tbd",LOWER(TRIM(C28))="to be determined",LOWER(TRIM(C28))="-"),OR(LOWER(TRIM(D28))="unknown",LOWER(TRIM(D28))="not applicable",LOWER(TRIM(D28))="n/a",LOWER(TRIM(D28))="na",LOWER(TRIM(D28))="pending",LOWER(TRIM(D28))="unavailable",LOWER(TRIM(D28))="denied",LOWER(TRIM(D28))="none",LOWER(TRIM(D28))="tbd",LOWER(TRIM(D28))="to be determined",LOWER(TRIM(D28))="-"),OR(LOWER(TRIM(E28))="unknown",LOWER(TRIM(E28))="not applicable",LOWER(TRIM(E28))="n/a",LOWER(TRIM(E28))="na",LOWER(TRIM(E28))="pending",LOWER(TRIM(E28))="unavailable",LOWER(TRIM(E28))="denied",LOWER(TRIM(E28))="none",LOWER(TRIM(E28))="tbd",LOWER(TRIM(E28))="to be determined",LOWER(TRIM(E28))="-"),OR(LOWER(TRIM(F28))="unknown",LOWER(TRIM(F28))="not applicable",LOWER(TRIM(F28))="n/a",LOWER(TRIM(F28))="na",LOWER(TRIM(F28))="pending",LOWER(TRIM(F28))="unavailable",LOWER(TRIM(F28))="denied",LOWER(TRIM(F28))="none",LOWER(TRIM(F28))="tbd",LOWER(TRIM(F28))="to be determined",LOWER(TRIM(F28))="-"),OR(LOWER(TRIM(G28))="unknown",LOWER(TRIM(G28))="not applicable",LOWER(TRIM(G28))="n/a",LOWER(TRIM(G28))="na",LOWER(TRIM(G28))="pending",LOWER(TRIM(G28))="unavailable",LOWER(TRIM(G28))="denied",LOWER(TRIM(G28))="none",LOWER(TRIM(G28))="tbd",LOWER(TRIM(G28))="to be determined",LOWER(TRIM(G28))="-"),OR(LOWER(TRIM(H28))="unknown",LOWER(TRIM(H28))="not applicable",LOWER(TRIM(H28))="n/a",LOWER(TRIM(H28))="na",LOWER(TRIM(H28))="pending",LOWER(TRIM(H28))="unavailable",LOWER(TRIM(H28))="denied",LOWER(TRIM(H28))="none",LOWER(TRIM(H28))="tbd",LOWER(TRIM(H28))="to be determined",LOWER(TRIM(H28))="-"),OR(LOWER(TRIM(I28))="unknown",LOWER(TRIM(I28))="not applicable",LOWER(TRIM(I28))="n/a",LOWER(TRIM(I28))="na",LOWER(TRIM(I28))="pending",LOWER(TRIM(I28))="unavailable",LOWER(TRIM(I28))="denied",LOWER(TRIM(I28))="none",LOWER(TRIM(I28))="tbd",LOWER(TRIM(I28))="to be determined",LOWER(TRIM(I28))="-"),OR(LOWER(TRIM(J28))="unknown",LOWER(TRIM(J28))="not applicable",LOWER(TRIM(J28))="n/a",LOWER(TRIM(J28))="na",LOWER(TRIM(J28))="pending",LOWER(TRIM(J28))="unavailable",LOWER(TRIM(J28))="denied",LOWER(TRIM(J28))="none",LOWER(TRIM(J28))="tbd",LOWER(TRIM(J28))="to be determined",LOWER(TRIM(J28))="-"),OR(LOWER(TRIM(K28))="unknown",LOWER(TRIM(K28))="not applicable",LOWER(TRIM(K28))="n/a",LOWER(TRIM(K28))="na",LOWER(TRIM(K28))="pending",LOWER(TRIM(K28))="unavailable",LOWER(TRIM(K28))="denied",LOWER(TRIM(K28))="none",LOWER(TRIM(K28))="tbd",LOWER(TRIM(K28))="to be determined",LOWER(TRIM(K28))="-"),OR(LOWER(TRIM(L28))="unknown",LOWER(TRIM(L28))="not applicable",LOWER(TRIM(L28))="n/a",LOWER(TRIM(L28))="na",LOWER(TRIM(L28))="pending",LOWER(TRIM(L28))="unavailable",LOWER(TRIM(L28))="denied",LOWER(TRIM(L28))="none",LOWER(TRIM(L28))="tbd",LOWER(TRIM(L28))="to be determined",LOWER(TRIM(L28))="-"),OR(LOWER(TRIM(M28))="unknown",LOWER(TRIM(M28))="not applicable",LOWER(TRIM(M28))="n/a",LOWER(TRIM(M28))="na",LOWER(TRIM(M28))="pending",LOWER(TRIM(M28))="unavailable",LOWER(TRIM(M28))="denied",LOWER(TRIM(M28))="none",LOWER(TRIM(M28))="tbd",LOWER(TRIM(M28))="to be determined",LOWER(TRIM(M28))="-"),OR(LOWER(TRIM(Q28))="unknown",LOWER(TRIM(Q28))="not applicable",LOWER(TRIM(Q28))="n/a",LOWER(TRIM(Q28))="na",LOWER(TRIM(Q28))="pending",LOWER(TRIM(Q28))="unavailable",LOWER(TRIM(Q28))="denied",LOWER(TRIM(Q28))="none",LOWER(TRIM(Q28))="tbd",LOWER(TRIM(Q28))="to be determined",LOWER(TRIM(Q28))="-")),"MISSING_OR_PLACEHOLDER",IF(COUNTIF($A$2:$A$101,A28)&gt;1,"DUPLICATE_SOURCE_ROW_ID",IF(COUNTIFS($D$2:$D$101,D28,$I$2:$I$101,I28,$K$2:$K$101,K28,$L$2:$L$101,L28)&gt;1,"DUPLICATE_GRAIN_GROUP",IF(D28&lt;&gt;'Report setup'!$B$2,"MIXED_ACCOUNT",IF(M28&lt;&gt;'Report setup'!$B$3,"MIXED_CURRENCY",IF(OR(K28&lt;&gt;'Report setup'!$B$5,L28&lt;&gt;'Report setup'!$B$6),"OUT_OF_SCOPE_WINDOW",IF(Q28&lt;&gt;'Report setup'!$B$14,"MIXED_ACTION",IF(OR(NOT(ISNUMBER(N28)),NOT(ISNUMBER(O28)),NOT(ISNUMBER(P28)),NOT(ISNUMBER(R28))),"INVALID_NUMERIC",IF(OR(N28&lt;0,O28&lt;0,P28&lt;0,R28&lt;0),"NEGATIVE_VALUE",IF(OR(O28&lt;&gt;INT(O28),P28&lt;&gt;INT(P28),R28&lt;&gt;INT(R28)),"INVALID_NUMERIC",IF(P28&gt;O28,"CLICKS_EXCEED_IMPRESSIONS",""))))))))))))</x:f>
      </x:c>
      <x:c r="U28" t="str">
        <x:f>IF(S28="Accepted",A28,"")</x:f>
      </x:c>
      <x:c r="V28" t="str">
        <x:f>IF(S28="Held",A28,"")</x:f>
      </x:c>
    </x:row>
    <x:row r="29">
      <x:c r="S29" t="str">
        <x:f>IF(A29="","",IF(T29="","Accepted","Held"))</x:f>
      </x:c>
      <x:c r="T29" t="str">
        <x:f>IF(COUNTA(A29:R29)=0,"",IF(OR(COUNTBLANK(A29:M29)&gt;0,Q29="",R29="",OR(LOWER(TRIM(A29))="unknown",LOWER(TRIM(A29))="not applicable",LOWER(TRIM(A29))="n/a",LOWER(TRIM(A29))="na",LOWER(TRIM(A29))="pending",LOWER(TRIM(A29))="unavailable",LOWER(TRIM(A29))="denied",LOWER(TRIM(A29))="none",LOWER(TRIM(A29))="tbd",LOWER(TRIM(A29))="to be determined",LOWER(TRIM(A29))="-"),OR(LOWER(TRIM(B29))="unknown",LOWER(TRIM(B29))="not applicable",LOWER(TRIM(B29))="n/a",LOWER(TRIM(B29))="na",LOWER(TRIM(B29))="pending",LOWER(TRIM(B29))="unavailable",LOWER(TRIM(B29))="denied",LOWER(TRIM(B29))="none",LOWER(TRIM(B29))="tbd",LOWER(TRIM(B29))="to be determined",LOWER(TRIM(B29))="-"),OR(LOWER(TRIM(C29))="unknown",LOWER(TRIM(C29))="not applicable",LOWER(TRIM(C29))="n/a",LOWER(TRIM(C29))="na",LOWER(TRIM(C29))="pending",LOWER(TRIM(C29))="unavailable",LOWER(TRIM(C29))="denied",LOWER(TRIM(C29))="none",LOWER(TRIM(C29))="tbd",LOWER(TRIM(C29))="to be determined",LOWER(TRIM(C29))="-"),OR(LOWER(TRIM(D29))="unknown",LOWER(TRIM(D29))="not applicable",LOWER(TRIM(D29))="n/a",LOWER(TRIM(D29))="na",LOWER(TRIM(D29))="pending",LOWER(TRIM(D29))="unavailable",LOWER(TRIM(D29))="denied",LOWER(TRIM(D29))="none",LOWER(TRIM(D29))="tbd",LOWER(TRIM(D29))="to be determined",LOWER(TRIM(D29))="-"),OR(LOWER(TRIM(E29))="unknown",LOWER(TRIM(E29))="not applicable",LOWER(TRIM(E29))="n/a",LOWER(TRIM(E29))="na",LOWER(TRIM(E29))="pending",LOWER(TRIM(E29))="unavailable",LOWER(TRIM(E29))="denied",LOWER(TRIM(E29))="none",LOWER(TRIM(E29))="tbd",LOWER(TRIM(E29))="to be determined",LOWER(TRIM(E29))="-"),OR(LOWER(TRIM(F29))="unknown",LOWER(TRIM(F29))="not applicable",LOWER(TRIM(F29))="n/a",LOWER(TRIM(F29))="na",LOWER(TRIM(F29))="pending",LOWER(TRIM(F29))="unavailable",LOWER(TRIM(F29))="denied",LOWER(TRIM(F29))="none",LOWER(TRIM(F29))="tbd",LOWER(TRIM(F29))="to be determined",LOWER(TRIM(F29))="-"),OR(LOWER(TRIM(G29))="unknown",LOWER(TRIM(G29))="not applicable",LOWER(TRIM(G29))="n/a",LOWER(TRIM(G29))="na",LOWER(TRIM(G29))="pending",LOWER(TRIM(G29))="unavailable",LOWER(TRIM(G29))="denied",LOWER(TRIM(G29))="none",LOWER(TRIM(G29))="tbd",LOWER(TRIM(G29))="to be determined",LOWER(TRIM(G29))="-"),OR(LOWER(TRIM(H29))="unknown",LOWER(TRIM(H29))="not applicable",LOWER(TRIM(H29))="n/a",LOWER(TRIM(H29))="na",LOWER(TRIM(H29))="pending",LOWER(TRIM(H29))="unavailable",LOWER(TRIM(H29))="denied",LOWER(TRIM(H29))="none",LOWER(TRIM(H29))="tbd",LOWER(TRIM(H29))="to be determined",LOWER(TRIM(H29))="-"),OR(LOWER(TRIM(I29))="unknown",LOWER(TRIM(I29))="not applicable",LOWER(TRIM(I29))="n/a",LOWER(TRIM(I29))="na",LOWER(TRIM(I29))="pending",LOWER(TRIM(I29))="unavailable",LOWER(TRIM(I29))="denied",LOWER(TRIM(I29))="none",LOWER(TRIM(I29))="tbd",LOWER(TRIM(I29))="to be determined",LOWER(TRIM(I29))="-"),OR(LOWER(TRIM(J29))="unknown",LOWER(TRIM(J29))="not applicable",LOWER(TRIM(J29))="n/a",LOWER(TRIM(J29))="na",LOWER(TRIM(J29))="pending",LOWER(TRIM(J29))="unavailable",LOWER(TRIM(J29))="denied",LOWER(TRIM(J29))="none",LOWER(TRIM(J29))="tbd",LOWER(TRIM(J29))="to be determined",LOWER(TRIM(J29))="-"),OR(LOWER(TRIM(K29))="unknown",LOWER(TRIM(K29))="not applicable",LOWER(TRIM(K29))="n/a",LOWER(TRIM(K29))="na",LOWER(TRIM(K29))="pending",LOWER(TRIM(K29))="unavailable",LOWER(TRIM(K29))="denied",LOWER(TRIM(K29))="none",LOWER(TRIM(K29))="tbd",LOWER(TRIM(K29))="to be determined",LOWER(TRIM(K29))="-"),OR(LOWER(TRIM(L29))="unknown",LOWER(TRIM(L29))="not applicable",LOWER(TRIM(L29))="n/a",LOWER(TRIM(L29))="na",LOWER(TRIM(L29))="pending",LOWER(TRIM(L29))="unavailable",LOWER(TRIM(L29))="denied",LOWER(TRIM(L29))="none",LOWER(TRIM(L29))="tbd",LOWER(TRIM(L29))="to be determined",LOWER(TRIM(L29))="-"),OR(LOWER(TRIM(M29))="unknown",LOWER(TRIM(M29))="not applicable",LOWER(TRIM(M29))="n/a",LOWER(TRIM(M29))="na",LOWER(TRIM(M29))="pending",LOWER(TRIM(M29))="unavailable",LOWER(TRIM(M29))="denied",LOWER(TRIM(M29))="none",LOWER(TRIM(M29))="tbd",LOWER(TRIM(M29))="to be determined",LOWER(TRIM(M29))="-"),OR(LOWER(TRIM(Q29))="unknown",LOWER(TRIM(Q29))="not applicable",LOWER(TRIM(Q29))="n/a",LOWER(TRIM(Q29))="na",LOWER(TRIM(Q29))="pending",LOWER(TRIM(Q29))="unavailable",LOWER(TRIM(Q29))="denied",LOWER(TRIM(Q29))="none",LOWER(TRIM(Q29))="tbd",LOWER(TRIM(Q29))="to be determined",LOWER(TRIM(Q29))="-")),"MISSING_OR_PLACEHOLDER",IF(COUNTIF($A$2:$A$101,A29)&gt;1,"DUPLICATE_SOURCE_ROW_ID",IF(COUNTIFS($D$2:$D$101,D29,$I$2:$I$101,I29,$K$2:$K$101,K29,$L$2:$L$101,L29)&gt;1,"DUPLICATE_GRAIN_GROUP",IF(D29&lt;&gt;'Report setup'!$B$2,"MIXED_ACCOUNT",IF(M29&lt;&gt;'Report setup'!$B$3,"MIXED_CURRENCY",IF(OR(K29&lt;&gt;'Report setup'!$B$5,L29&lt;&gt;'Report setup'!$B$6),"OUT_OF_SCOPE_WINDOW",IF(Q29&lt;&gt;'Report setup'!$B$14,"MIXED_ACTION",IF(OR(NOT(ISNUMBER(N29)),NOT(ISNUMBER(O29)),NOT(ISNUMBER(P29)),NOT(ISNUMBER(R29))),"INVALID_NUMERIC",IF(OR(N29&lt;0,O29&lt;0,P29&lt;0,R29&lt;0),"NEGATIVE_VALUE",IF(OR(O29&lt;&gt;INT(O29),P29&lt;&gt;INT(P29),R29&lt;&gt;INT(R29)),"INVALID_NUMERIC",IF(P29&gt;O29,"CLICKS_EXCEED_IMPRESSIONS",""))))))))))))</x:f>
      </x:c>
      <x:c r="U29" t="str">
        <x:f>IF(S29="Accepted",A29,"")</x:f>
      </x:c>
      <x:c r="V29" t="str">
        <x:f>IF(S29="Held",A29,"")</x:f>
      </x:c>
    </x:row>
    <x:row r="30">
      <x:c r="S30" t="str">
        <x:f>IF(A30="","",IF(T30="","Accepted","Held"))</x:f>
      </x:c>
      <x:c r="T30" t="str">
        <x:f>IF(COUNTA(A30:R30)=0,"",IF(OR(COUNTBLANK(A30:M30)&gt;0,Q30="",R30="",OR(LOWER(TRIM(A30))="unknown",LOWER(TRIM(A30))="not applicable",LOWER(TRIM(A30))="n/a",LOWER(TRIM(A30))="na",LOWER(TRIM(A30))="pending",LOWER(TRIM(A30))="unavailable",LOWER(TRIM(A30))="denied",LOWER(TRIM(A30))="none",LOWER(TRIM(A30))="tbd",LOWER(TRIM(A30))="to be determined",LOWER(TRIM(A30))="-"),OR(LOWER(TRIM(B30))="unknown",LOWER(TRIM(B30))="not applicable",LOWER(TRIM(B30))="n/a",LOWER(TRIM(B30))="na",LOWER(TRIM(B30))="pending",LOWER(TRIM(B30))="unavailable",LOWER(TRIM(B30))="denied",LOWER(TRIM(B30))="none",LOWER(TRIM(B30))="tbd",LOWER(TRIM(B30))="to be determined",LOWER(TRIM(B30))="-"),OR(LOWER(TRIM(C30))="unknown",LOWER(TRIM(C30))="not applicable",LOWER(TRIM(C30))="n/a",LOWER(TRIM(C30))="na",LOWER(TRIM(C30))="pending",LOWER(TRIM(C30))="unavailable",LOWER(TRIM(C30))="denied",LOWER(TRIM(C30))="none",LOWER(TRIM(C30))="tbd",LOWER(TRIM(C30))="to be determined",LOWER(TRIM(C30))="-"),OR(LOWER(TRIM(D30))="unknown",LOWER(TRIM(D30))="not applicable",LOWER(TRIM(D30))="n/a",LOWER(TRIM(D30))="na",LOWER(TRIM(D30))="pending",LOWER(TRIM(D30))="unavailable",LOWER(TRIM(D30))="denied",LOWER(TRIM(D30))="none",LOWER(TRIM(D30))="tbd",LOWER(TRIM(D30))="to be determined",LOWER(TRIM(D30))="-"),OR(LOWER(TRIM(E30))="unknown",LOWER(TRIM(E30))="not applicable",LOWER(TRIM(E30))="n/a",LOWER(TRIM(E30))="na",LOWER(TRIM(E30))="pending",LOWER(TRIM(E30))="unavailable",LOWER(TRIM(E30))="denied",LOWER(TRIM(E30))="none",LOWER(TRIM(E30))="tbd",LOWER(TRIM(E30))="to be determined",LOWER(TRIM(E30))="-"),OR(LOWER(TRIM(F30))="unknown",LOWER(TRIM(F30))="not applicable",LOWER(TRIM(F30))="n/a",LOWER(TRIM(F30))="na",LOWER(TRIM(F30))="pending",LOWER(TRIM(F30))="unavailable",LOWER(TRIM(F30))="denied",LOWER(TRIM(F30))="none",LOWER(TRIM(F30))="tbd",LOWER(TRIM(F30))="to be determined",LOWER(TRIM(F30))="-"),OR(LOWER(TRIM(G30))="unknown",LOWER(TRIM(G30))="not applicable",LOWER(TRIM(G30))="n/a",LOWER(TRIM(G30))="na",LOWER(TRIM(G30))="pending",LOWER(TRIM(G30))="unavailable",LOWER(TRIM(G30))="denied",LOWER(TRIM(G30))="none",LOWER(TRIM(G30))="tbd",LOWER(TRIM(G30))="to be determined",LOWER(TRIM(G30))="-"),OR(LOWER(TRIM(H30))="unknown",LOWER(TRIM(H30))="not applicable",LOWER(TRIM(H30))="n/a",LOWER(TRIM(H30))="na",LOWER(TRIM(H30))="pending",LOWER(TRIM(H30))="unavailable",LOWER(TRIM(H30))="denied",LOWER(TRIM(H30))="none",LOWER(TRIM(H30))="tbd",LOWER(TRIM(H30))="to be determined",LOWER(TRIM(H30))="-"),OR(LOWER(TRIM(I30))="unknown",LOWER(TRIM(I30))="not applicable",LOWER(TRIM(I30))="n/a",LOWER(TRIM(I30))="na",LOWER(TRIM(I30))="pending",LOWER(TRIM(I30))="unavailable",LOWER(TRIM(I30))="denied",LOWER(TRIM(I30))="none",LOWER(TRIM(I30))="tbd",LOWER(TRIM(I30))="to be determined",LOWER(TRIM(I30))="-"),OR(LOWER(TRIM(J30))="unknown",LOWER(TRIM(J30))="not applicable",LOWER(TRIM(J30))="n/a",LOWER(TRIM(J30))="na",LOWER(TRIM(J30))="pending",LOWER(TRIM(J30))="unavailable",LOWER(TRIM(J30))="denied",LOWER(TRIM(J30))="none",LOWER(TRIM(J30))="tbd",LOWER(TRIM(J30))="to be determined",LOWER(TRIM(J30))="-"),OR(LOWER(TRIM(K30))="unknown",LOWER(TRIM(K30))="not applicable",LOWER(TRIM(K30))="n/a",LOWER(TRIM(K30))="na",LOWER(TRIM(K30))="pending",LOWER(TRIM(K30))="unavailable",LOWER(TRIM(K30))="denied",LOWER(TRIM(K30))="none",LOWER(TRIM(K30))="tbd",LOWER(TRIM(K30))="to be determined",LOWER(TRIM(K30))="-"),OR(LOWER(TRIM(L30))="unknown",LOWER(TRIM(L30))="not applicable",LOWER(TRIM(L30))="n/a",LOWER(TRIM(L30))="na",LOWER(TRIM(L30))="pending",LOWER(TRIM(L30))="unavailable",LOWER(TRIM(L30))="denied",LOWER(TRIM(L30))="none",LOWER(TRIM(L30))="tbd",LOWER(TRIM(L30))="to be determined",LOWER(TRIM(L30))="-"),OR(LOWER(TRIM(M30))="unknown",LOWER(TRIM(M30))="not applicable",LOWER(TRIM(M30))="n/a",LOWER(TRIM(M30))="na",LOWER(TRIM(M30))="pending",LOWER(TRIM(M30))="unavailable",LOWER(TRIM(M30))="denied",LOWER(TRIM(M30))="none",LOWER(TRIM(M30))="tbd",LOWER(TRIM(M30))="to be determined",LOWER(TRIM(M30))="-"),OR(LOWER(TRIM(Q30))="unknown",LOWER(TRIM(Q30))="not applicable",LOWER(TRIM(Q30))="n/a",LOWER(TRIM(Q30))="na",LOWER(TRIM(Q30))="pending",LOWER(TRIM(Q30))="unavailable",LOWER(TRIM(Q30))="denied",LOWER(TRIM(Q30))="none",LOWER(TRIM(Q30))="tbd",LOWER(TRIM(Q30))="to be determined",LOWER(TRIM(Q30))="-")),"MISSING_OR_PLACEHOLDER",IF(COUNTIF($A$2:$A$101,A30)&gt;1,"DUPLICATE_SOURCE_ROW_ID",IF(COUNTIFS($D$2:$D$101,D30,$I$2:$I$101,I30,$K$2:$K$101,K30,$L$2:$L$101,L30)&gt;1,"DUPLICATE_GRAIN_GROUP",IF(D30&lt;&gt;'Report setup'!$B$2,"MIXED_ACCOUNT",IF(M30&lt;&gt;'Report setup'!$B$3,"MIXED_CURRENCY",IF(OR(K30&lt;&gt;'Report setup'!$B$5,L30&lt;&gt;'Report setup'!$B$6),"OUT_OF_SCOPE_WINDOW",IF(Q30&lt;&gt;'Report setup'!$B$14,"MIXED_ACTION",IF(OR(NOT(ISNUMBER(N30)),NOT(ISNUMBER(O30)),NOT(ISNUMBER(P30)),NOT(ISNUMBER(R30))),"INVALID_NUMERIC",IF(OR(N30&lt;0,O30&lt;0,P30&lt;0,R30&lt;0),"NEGATIVE_VALUE",IF(OR(O30&lt;&gt;INT(O30),P30&lt;&gt;INT(P30),R30&lt;&gt;INT(R30)),"INVALID_NUMERIC",IF(P30&gt;O30,"CLICKS_EXCEED_IMPRESSIONS",""))))))))))))</x:f>
      </x:c>
      <x:c r="U30" t="str">
        <x:f>IF(S30="Accepted",A30,"")</x:f>
      </x:c>
      <x:c r="V30" t="str">
        <x:f>IF(S30="Held",A30,"")</x:f>
      </x:c>
    </x:row>
    <x:row r="31">
      <x:c r="S31" t="str">
        <x:f>IF(A31="","",IF(T31="","Accepted","Held"))</x:f>
      </x:c>
      <x:c r="T31" t="str">
        <x:f>IF(COUNTA(A31:R31)=0,"",IF(OR(COUNTBLANK(A31:M31)&gt;0,Q31="",R31="",OR(LOWER(TRIM(A31))="unknown",LOWER(TRIM(A31))="not applicable",LOWER(TRIM(A31))="n/a",LOWER(TRIM(A31))="na",LOWER(TRIM(A31))="pending",LOWER(TRIM(A31))="unavailable",LOWER(TRIM(A31))="denied",LOWER(TRIM(A31))="none",LOWER(TRIM(A31))="tbd",LOWER(TRIM(A31))="to be determined",LOWER(TRIM(A31))="-"),OR(LOWER(TRIM(B31))="unknown",LOWER(TRIM(B31))="not applicable",LOWER(TRIM(B31))="n/a",LOWER(TRIM(B31))="na",LOWER(TRIM(B31))="pending",LOWER(TRIM(B31))="unavailable",LOWER(TRIM(B31))="denied",LOWER(TRIM(B31))="none",LOWER(TRIM(B31))="tbd",LOWER(TRIM(B31))="to be determined",LOWER(TRIM(B31))="-"),OR(LOWER(TRIM(C31))="unknown",LOWER(TRIM(C31))="not applicable",LOWER(TRIM(C31))="n/a",LOWER(TRIM(C31))="na",LOWER(TRIM(C31))="pending",LOWER(TRIM(C31))="unavailable",LOWER(TRIM(C31))="denied",LOWER(TRIM(C31))="none",LOWER(TRIM(C31))="tbd",LOWER(TRIM(C31))="to be determined",LOWER(TRIM(C31))="-"),OR(LOWER(TRIM(D31))="unknown",LOWER(TRIM(D31))="not applicable",LOWER(TRIM(D31))="n/a",LOWER(TRIM(D31))="na",LOWER(TRIM(D31))="pending",LOWER(TRIM(D31))="unavailable",LOWER(TRIM(D31))="denied",LOWER(TRIM(D31))="none",LOWER(TRIM(D31))="tbd",LOWER(TRIM(D31))="to be determined",LOWER(TRIM(D31))="-"),OR(LOWER(TRIM(E31))="unknown",LOWER(TRIM(E31))="not applicable",LOWER(TRIM(E31))="n/a",LOWER(TRIM(E31))="na",LOWER(TRIM(E31))="pending",LOWER(TRIM(E31))="unavailable",LOWER(TRIM(E31))="denied",LOWER(TRIM(E31))="none",LOWER(TRIM(E31))="tbd",LOWER(TRIM(E31))="to be determined",LOWER(TRIM(E31))="-"),OR(LOWER(TRIM(F31))="unknown",LOWER(TRIM(F31))="not applicable",LOWER(TRIM(F31))="n/a",LOWER(TRIM(F31))="na",LOWER(TRIM(F31))="pending",LOWER(TRIM(F31))="unavailable",LOWER(TRIM(F31))="denied",LOWER(TRIM(F31))="none",LOWER(TRIM(F31))="tbd",LOWER(TRIM(F31))="to be determined",LOWER(TRIM(F31))="-"),OR(LOWER(TRIM(G31))="unknown",LOWER(TRIM(G31))="not applicable",LOWER(TRIM(G31))="n/a",LOWER(TRIM(G31))="na",LOWER(TRIM(G31))="pending",LOWER(TRIM(G31))="unavailable",LOWER(TRIM(G31))="denied",LOWER(TRIM(G31))="none",LOWER(TRIM(G31))="tbd",LOWER(TRIM(G31))="to be determined",LOWER(TRIM(G31))="-"),OR(LOWER(TRIM(H31))="unknown",LOWER(TRIM(H31))="not applicable",LOWER(TRIM(H31))="n/a",LOWER(TRIM(H31))="na",LOWER(TRIM(H31))="pending",LOWER(TRIM(H31))="unavailable",LOWER(TRIM(H31))="denied",LOWER(TRIM(H31))="none",LOWER(TRIM(H31))="tbd",LOWER(TRIM(H31))="to be determined",LOWER(TRIM(H31))="-"),OR(LOWER(TRIM(I31))="unknown",LOWER(TRIM(I31))="not applicable",LOWER(TRIM(I31))="n/a",LOWER(TRIM(I31))="na",LOWER(TRIM(I31))="pending",LOWER(TRIM(I31))="unavailable",LOWER(TRIM(I31))="denied",LOWER(TRIM(I31))="none",LOWER(TRIM(I31))="tbd",LOWER(TRIM(I31))="to be determined",LOWER(TRIM(I31))="-"),OR(LOWER(TRIM(J31))="unknown",LOWER(TRIM(J31))="not applicable",LOWER(TRIM(J31))="n/a",LOWER(TRIM(J31))="na",LOWER(TRIM(J31))="pending",LOWER(TRIM(J31))="unavailable",LOWER(TRIM(J31))="denied",LOWER(TRIM(J31))="none",LOWER(TRIM(J31))="tbd",LOWER(TRIM(J31))="to be determined",LOWER(TRIM(J31))="-"),OR(LOWER(TRIM(K31))="unknown",LOWER(TRIM(K31))="not applicable",LOWER(TRIM(K31))="n/a",LOWER(TRIM(K31))="na",LOWER(TRIM(K31))="pending",LOWER(TRIM(K31))="unavailable",LOWER(TRIM(K31))="denied",LOWER(TRIM(K31))="none",LOWER(TRIM(K31))="tbd",LOWER(TRIM(K31))="to be determined",LOWER(TRIM(K31))="-"),OR(LOWER(TRIM(L31))="unknown",LOWER(TRIM(L31))="not applicable",LOWER(TRIM(L31))="n/a",LOWER(TRIM(L31))="na",LOWER(TRIM(L31))="pending",LOWER(TRIM(L31))="unavailable",LOWER(TRIM(L31))="denied",LOWER(TRIM(L31))="none",LOWER(TRIM(L31))="tbd",LOWER(TRIM(L31))="to be determined",LOWER(TRIM(L31))="-"),OR(LOWER(TRIM(M31))="unknown",LOWER(TRIM(M31))="not applicable",LOWER(TRIM(M31))="n/a",LOWER(TRIM(M31))="na",LOWER(TRIM(M31))="pending",LOWER(TRIM(M31))="unavailable",LOWER(TRIM(M31))="denied",LOWER(TRIM(M31))="none",LOWER(TRIM(M31))="tbd",LOWER(TRIM(M31))="to be determined",LOWER(TRIM(M31))="-"),OR(LOWER(TRIM(Q31))="unknown",LOWER(TRIM(Q31))="not applicable",LOWER(TRIM(Q31))="n/a",LOWER(TRIM(Q31))="na",LOWER(TRIM(Q31))="pending",LOWER(TRIM(Q31))="unavailable",LOWER(TRIM(Q31))="denied",LOWER(TRIM(Q31))="none",LOWER(TRIM(Q31))="tbd",LOWER(TRIM(Q31))="to be determined",LOWER(TRIM(Q31))="-")),"MISSING_OR_PLACEHOLDER",IF(COUNTIF($A$2:$A$101,A31)&gt;1,"DUPLICATE_SOURCE_ROW_ID",IF(COUNTIFS($D$2:$D$101,D31,$I$2:$I$101,I31,$K$2:$K$101,K31,$L$2:$L$101,L31)&gt;1,"DUPLICATE_GRAIN_GROUP",IF(D31&lt;&gt;'Report setup'!$B$2,"MIXED_ACCOUNT",IF(M31&lt;&gt;'Report setup'!$B$3,"MIXED_CURRENCY",IF(OR(K31&lt;&gt;'Report setup'!$B$5,L31&lt;&gt;'Report setup'!$B$6),"OUT_OF_SCOPE_WINDOW",IF(Q31&lt;&gt;'Report setup'!$B$14,"MIXED_ACTION",IF(OR(NOT(ISNUMBER(N31)),NOT(ISNUMBER(O31)),NOT(ISNUMBER(P31)),NOT(ISNUMBER(R31))),"INVALID_NUMERIC",IF(OR(N31&lt;0,O31&lt;0,P31&lt;0,R31&lt;0),"NEGATIVE_VALUE",IF(OR(O31&lt;&gt;INT(O31),P31&lt;&gt;INT(P31),R31&lt;&gt;INT(R31)),"INVALID_NUMERIC",IF(P31&gt;O31,"CLICKS_EXCEED_IMPRESSIONS",""))))))))))))</x:f>
      </x:c>
      <x:c r="U31" t="str">
        <x:f>IF(S31="Accepted",A31,"")</x:f>
      </x:c>
      <x:c r="V31" t="str">
        <x:f>IF(S31="Held",A31,"")</x:f>
      </x:c>
    </x:row>
    <x:row r="32">
      <x:c r="S32" t="str">
        <x:f>IF(A32="","",IF(T32="","Accepted","Held"))</x:f>
      </x:c>
      <x:c r="T32" t="str">
        <x:f>IF(COUNTA(A32:R32)=0,"",IF(OR(COUNTBLANK(A32:M32)&gt;0,Q32="",R32="",OR(LOWER(TRIM(A32))="unknown",LOWER(TRIM(A32))="not applicable",LOWER(TRIM(A32))="n/a",LOWER(TRIM(A32))="na",LOWER(TRIM(A32))="pending",LOWER(TRIM(A32))="unavailable",LOWER(TRIM(A32))="denied",LOWER(TRIM(A32))="none",LOWER(TRIM(A32))="tbd",LOWER(TRIM(A32))="to be determined",LOWER(TRIM(A32))="-"),OR(LOWER(TRIM(B32))="unknown",LOWER(TRIM(B32))="not applicable",LOWER(TRIM(B32))="n/a",LOWER(TRIM(B32))="na",LOWER(TRIM(B32))="pending",LOWER(TRIM(B32))="unavailable",LOWER(TRIM(B32))="denied",LOWER(TRIM(B32))="none",LOWER(TRIM(B32))="tbd",LOWER(TRIM(B32))="to be determined",LOWER(TRIM(B32))="-"),OR(LOWER(TRIM(C32))="unknown",LOWER(TRIM(C32))="not applicable",LOWER(TRIM(C32))="n/a",LOWER(TRIM(C32))="na",LOWER(TRIM(C32))="pending",LOWER(TRIM(C32))="unavailable",LOWER(TRIM(C32))="denied",LOWER(TRIM(C32))="none",LOWER(TRIM(C32))="tbd",LOWER(TRIM(C32))="to be determined",LOWER(TRIM(C32))="-"),OR(LOWER(TRIM(D32))="unknown",LOWER(TRIM(D32))="not applicable",LOWER(TRIM(D32))="n/a",LOWER(TRIM(D32))="na",LOWER(TRIM(D32))="pending",LOWER(TRIM(D32))="unavailable",LOWER(TRIM(D32))="denied",LOWER(TRIM(D32))="none",LOWER(TRIM(D32))="tbd",LOWER(TRIM(D32))="to be determined",LOWER(TRIM(D32))="-"),OR(LOWER(TRIM(E32))="unknown",LOWER(TRIM(E32))="not applicable",LOWER(TRIM(E32))="n/a",LOWER(TRIM(E32))="na",LOWER(TRIM(E32))="pending",LOWER(TRIM(E32))="unavailable",LOWER(TRIM(E32))="denied",LOWER(TRIM(E32))="none",LOWER(TRIM(E32))="tbd",LOWER(TRIM(E32))="to be determined",LOWER(TRIM(E32))="-"),OR(LOWER(TRIM(F32))="unknown",LOWER(TRIM(F32))="not applicable",LOWER(TRIM(F32))="n/a",LOWER(TRIM(F32))="na",LOWER(TRIM(F32))="pending",LOWER(TRIM(F32))="unavailable",LOWER(TRIM(F32))="denied",LOWER(TRIM(F32))="none",LOWER(TRIM(F32))="tbd",LOWER(TRIM(F32))="to be determined",LOWER(TRIM(F32))="-"),OR(LOWER(TRIM(G32))="unknown",LOWER(TRIM(G32))="not applicable",LOWER(TRIM(G32))="n/a",LOWER(TRIM(G32))="na",LOWER(TRIM(G32))="pending",LOWER(TRIM(G32))="unavailable",LOWER(TRIM(G32))="denied",LOWER(TRIM(G32))="none",LOWER(TRIM(G32))="tbd",LOWER(TRIM(G32))="to be determined",LOWER(TRIM(G32))="-"),OR(LOWER(TRIM(H32))="unknown",LOWER(TRIM(H32))="not applicable",LOWER(TRIM(H32))="n/a",LOWER(TRIM(H32))="na",LOWER(TRIM(H32))="pending",LOWER(TRIM(H32))="unavailable",LOWER(TRIM(H32))="denied",LOWER(TRIM(H32))="none",LOWER(TRIM(H32))="tbd",LOWER(TRIM(H32))="to be determined",LOWER(TRIM(H32))="-"),OR(LOWER(TRIM(I32))="unknown",LOWER(TRIM(I32))="not applicable",LOWER(TRIM(I32))="n/a",LOWER(TRIM(I32))="na",LOWER(TRIM(I32))="pending",LOWER(TRIM(I32))="unavailable",LOWER(TRIM(I32))="denied",LOWER(TRIM(I32))="none",LOWER(TRIM(I32))="tbd",LOWER(TRIM(I32))="to be determined",LOWER(TRIM(I32))="-"),OR(LOWER(TRIM(J32))="unknown",LOWER(TRIM(J32))="not applicable",LOWER(TRIM(J32))="n/a",LOWER(TRIM(J32))="na",LOWER(TRIM(J32))="pending",LOWER(TRIM(J32))="unavailable",LOWER(TRIM(J32))="denied",LOWER(TRIM(J32))="none",LOWER(TRIM(J32))="tbd",LOWER(TRIM(J32))="to be determined",LOWER(TRIM(J32))="-"),OR(LOWER(TRIM(K32))="unknown",LOWER(TRIM(K32))="not applicable",LOWER(TRIM(K32))="n/a",LOWER(TRIM(K32))="na",LOWER(TRIM(K32))="pending",LOWER(TRIM(K32))="unavailable",LOWER(TRIM(K32))="denied",LOWER(TRIM(K32))="none",LOWER(TRIM(K32))="tbd",LOWER(TRIM(K32))="to be determined",LOWER(TRIM(K32))="-"),OR(LOWER(TRIM(L32))="unknown",LOWER(TRIM(L32))="not applicable",LOWER(TRIM(L32))="n/a",LOWER(TRIM(L32))="na",LOWER(TRIM(L32))="pending",LOWER(TRIM(L32))="unavailable",LOWER(TRIM(L32))="denied",LOWER(TRIM(L32))="none",LOWER(TRIM(L32))="tbd",LOWER(TRIM(L32))="to be determined",LOWER(TRIM(L32))="-"),OR(LOWER(TRIM(M32))="unknown",LOWER(TRIM(M32))="not applicable",LOWER(TRIM(M32))="n/a",LOWER(TRIM(M32))="na",LOWER(TRIM(M32))="pending",LOWER(TRIM(M32))="unavailable",LOWER(TRIM(M32))="denied",LOWER(TRIM(M32))="none",LOWER(TRIM(M32))="tbd",LOWER(TRIM(M32))="to be determined",LOWER(TRIM(M32))="-"),OR(LOWER(TRIM(Q32))="unknown",LOWER(TRIM(Q32))="not applicable",LOWER(TRIM(Q32))="n/a",LOWER(TRIM(Q32))="na",LOWER(TRIM(Q32))="pending",LOWER(TRIM(Q32))="unavailable",LOWER(TRIM(Q32))="denied",LOWER(TRIM(Q32))="none",LOWER(TRIM(Q32))="tbd",LOWER(TRIM(Q32))="to be determined",LOWER(TRIM(Q32))="-")),"MISSING_OR_PLACEHOLDER",IF(COUNTIF($A$2:$A$101,A32)&gt;1,"DUPLICATE_SOURCE_ROW_ID",IF(COUNTIFS($D$2:$D$101,D32,$I$2:$I$101,I32,$K$2:$K$101,K32,$L$2:$L$101,L32)&gt;1,"DUPLICATE_GRAIN_GROUP",IF(D32&lt;&gt;'Report setup'!$B$2,"MIXED_ACCOUNT",IF(M32&lt;&gt;'Report setup'!$B$3,"MIXED_CURRENCY",IF(OR(K32&lt;&gt;'Report setup'!$B$5,L32&lt;&gt;'Report setup'!$B$6),"OUT_OF_SCOPE_WINDOW",IF(Q32&lt;&gt;'Report setup'!$B$14,"MIXED_ACTION",IF(OR(NOT(ISNUMBER(N32)),NOT(ISNUMBER(O32)),NOT(ISNUMBER(P32)),NOT(ISNUMBER(R32))),"INVALID_NUMERIC",IF(OR(N32&lt;0,O32&lt;0,P32&lt;0,R32&lt;0),"NEGATIVE_VALUE",IF(OR(O32&lt;&gt;INT(O32),P32&lt;&gt;INT(P32),R32&lt;&gt;INT(R32)),"INVALID_NUMERIC",IF(P32&gt;O32,"CLICKS_EXCEED_IMPRESSIONS",""))))))))))))</x:f>
      </x:c>
      <x:c r="U32" t="str">
        <x:f>IF(S32="Accepted",A32,"")</x:f>
      </x:c>
      <x:c r="V32" t="str">
        <x:f>IF(S32="Held",A32,"")</x:f>
      </x:c>
    </x:row>
    <x:row r="33">
      <x:c r="S33" t="str">
        <x:f>IF(A33="","",IF(T33="","Accepted","Held"))</x:f>
      </x:c>
      <x:c r="T33" t="str">
        <x:f>IF(COUNTA(A33:R33)=0,"",IF(OR(COUNTBLANK(A33:M33)&gt;0,Q33="",R33="",OR(LOWER(TRIM(A33))="unknown",LOWER(TRIM(A33))="not applicable",LOWER(TRIM(A33))="n/a",LOWER(TRIM(A33))="na",LOWER(TRIM(A33))="pending",LOWER(TRIM(A33))="unavailable",LOWER(TRIM(A33))="denied",LOWER(TRIM(A33))="none",LOWER(TRIM(A33))="tbd",LOWER(TRIM(A33))="to be determined",LOWER(TRIM(A33))="-"),OR(LOWER(TRIM(B33))="unknown",LOWER(TRIM(B33))="not applicable",LOWER(TRIM(B33))="n/a",LOWER(TRIM(B33))="na",LOWER(TRIM(B33))="pending",LOWER(TRIM(B33))="unavailable",LOWER(TRIM(B33))="denied",LOWER(TRIM(B33))="none",LOWER(TRIM(B33))="tbd",LOWER(TRIM(B33))="to be determined",LOWER(TRIM(B33))="-"),OR(LOWER(TRIM(C33))="unknown",LOWER(TRIM(C33))="not applicable",LOWER(TRIM(C33))="n/a",LOWER(TRIM(C33))="na",LOWER(TRIM(C33))="pending",LOWER(TRIM(C33))="unavailable",LOWER(TRIM(C33))="denied",LOWER(TRIM(C33))="none",LOWER(TRIM(C33))="tbd",LOWER(TRIM(C33))="to be determined",LOWER(TRIM(C33))="-"),OR(LOWER(TRIM(D33))="unknown",LOWER(TRIM(D33))="not applicable",LOWER(TRIM(D33))="n/a",LOWER(TRIM(D33))="na",LOWER(TRIM(D33))="pending",LOWER(TRIM(D33))="unavailable",LOWER(TRIM(D33))="denied",LOWER(TRIM(D33))="none",LOWER(TRIM(D33))="tbd",LOWER(TRIM(D33))="to be determined",LOWER(TRIM(D33))="-"),OR(LOWER(TRIM(E33))="unknown",LOWER(TRIM(E33))="not applicable",LOWER(TRIM(E33))="n/a",LOWER(TRIM(E33))="na",LOWER(TRIM(E33))="pending",LOWER(TRIM(E33))="unavailable",LOWER(TRIM(E33))="denied",LOWER(TRIM(E33))="none",LOWER(TRIM(E33))="tbd",LOWER(TRIM(E33))="to be determined",LOWER(TRIM(E33))="-"),OR(LOWER(TRIM(F33))="unknown",LOWER(TRIM(F33))="not applicable",LOWER(TRIM(F33))="n/a",LOWER(TRIM(F33))="na",LOWER(TRIM(F33))="pending",LOWER(TRIM(F33))="unavailable",LOWER(TRIM(F33))="denied",LOWER(TRIM(F33))="none",LOWER(TRIM(F33))="tbd",LOWER(TRIM(F33))="to be determined",LOWER(TRIM(F33))="-"),OR(LOWER(TRIM(G33))="unknown",LOWER(TRIM(G33))="not applicable",LOWER(TRIM(G33))="n/a",LOWER(TRIM(G33))="na",LOWER(TRIM(G33))="pending",LOWER(TRIM(G33))="unavailable",LOWER(TRIM(G33))="denied",LOWER(TRIM(G33))="none",LOWER(TRIM(G33))="tbd",LOWER(TRIM(G33))="to be determined",LOWER(TRIM(G33))="-"),OR(LOWER(TRIM(H33))="unknown",LOWER(TRIM(H33))="not applicable",LOWER(TRIM(H33))="n/a",LOWER(TRIM(H33))="na",LOWER(TRIM(H33))="pending",LOWER(TRIM(H33))="unavailable",LOWER(TRIM(H33))="denied",LOWER(TRIM(H33))="none",LOWER(TRIM(H33))="tbd",LOWER(TRIM(H33))="to be determined",LOWER(TRIM(H33))="-"),OR(LOWER(TRIM(I33))="unknown",LOWER(TRIM(I33))="not applicable",LOWER(TRIM(I33))="n/a",LOWER(TRIM(I33))="na",LOWER(TRIM(I33))="pending",LOWER(TRIM(I33))="unavailable",LOWER(TRIM(I33))="denied",LOWER(TRIM(I33))="none",LOWER(TRIM(I33))="tbd",LOWER(TRIM(I33))="to be determined",LOWER(TRIM(I33))="-"),OR(LOWER(TRIM(J33))="unknown",LOWER(TRIM(J33))="not applicable",LOWER(TRIM(J33))="n/a",LOWER(TRIM(J33))="na",LOWER(TRIM(J33))="pending",LOWER(TRIM(J33))="unavailable",LOWER(TRIM(J33))="denied",LOWER(TRIM(J33))="none",LOWER(TRIM(J33))="tbd",LOWER(TRIM(J33))="to be determined",LOWER(TRIM(J33))="-"),OR(LOWER(TRIM(K33))="unknown",LOWER(TRIM(K33))="not applicable",LOWER(TRIM(K33))="n/a",LOWER(TRIM(K33))="na",LOWER(TRIM(K33))="pending",LOWER(TRIM(K33))="unavailable",LOWER(TRIM(K33))="denied",LOWER(TRIM(K33))="none",LOWER(TRIM(K33))="tbd",LOWER(TRIM(K33))="to be determined",LOWER(TRIM(K33))="-"),OR(LOWER(TRIM(L33))="unknown",LOWER(TRIM(L33))="not applicable",LOWER(TRIM(L33))="n/a",LOWER(TRIM(L33))="na",LOWER(TRIM(L33))="pending",LOWER(TRIM(L33))="unavailable",LOWER(TRIM(L33))="denied",LOWER(TRIM(L33))="none",LOWER(TRIM(L33))="tbd",LOWER(TRIM(L33))="to be determined",LOWER(TRIM(L33))="-"),OR(LOWER(TRIM(M33))="unknown",LOWER(TRIM(M33))="not applicable",LOWER(TRIM(M33))="n/a",LOWER(TRIM(M33))="na",LOWER(TRIM(M33))="pending",LOWER(TRIM(M33))="unavailable",LOWER(TRIM(M33))="denied",LOWER(TRIM(M33))="none",LOWER(TRIM(M33))="tbd",LOWER(TRIM(M33))="to be determined",LOWER(TRIM(M33))="-"),OR(LOWER(TRIM(Q33))="unknown",LOWER(TRIM(Q33))="not applicable",LOWER(TRIM(Q33))="n/a",LOWER(TRIM(Q33))="na",LOWER(TRIM(Q33))="pending",LOWER(TRIM(Q33))="unavailable",LOWER(TRIM(Q33))="denied",LOWER(TRIM(Q33))="none",LOWER(TRIM(Q33))="tbd",LOWER(TRIM(Q33))="to be determined",LOWER(TRIM(Q33))="-")),"MISSING_OR_PLACEHOLDER",IF(COUNTIF($A$2:$A$101,A33)&gt;1,"DUPLICATE_SOURCE_ROW_ID",IF(COUNTIFS($D$2:$D$101,D33,$I$2:$I$101,I33,$K$2:$K$101,K33,$L$2:$L$101,L33)&gt;1,"DUPLICATE_GRAIN_GROUP",IF(D33&lt;&gt;'Report setup'!$B$2,"MIXED_ACCOUNT",IF(M33&lt;&gt;'Report setup'!$B$3,"MIXED_CURRENCY",IF(OR(K33&lt;&gt;'Report setup'!$B$5,L33&lt;&gt;'Report setup'!$B$6),"OUT_OF_SCOPE_WINDOW",IF(Q33&lt;&gt;'Report setup'!$B$14,"MIXED_ACTION",IF(OR(NOT(ISNUMBER(N33)),NOT(ISNUMBER(O33)),NOT(ISNUMBER(P33)),NOT(ISNUMBER(R33))),"INVALID_NUMERIC",IF(OR(N33&lt;0,O33&lt;0,P33&lt;0,R33&lt;0),"NEGATIVE_VALUE",IF(OR(O33&lt;&gt;INT(O33),P33&lt;&gt;INT(P33),R33&lt;&gt;INT(R33)),"INVALID_NUMERIC",IF(P33&gt;O33,"CLICKS_EXCEED_IMPRESSIONS",""))))))))))))</x:f>
      </x:c>
      <x:c r="U33" t="str">
        <x:f>IF(S33="Accepted",A33,"")</x:f>
      </x:c>
      <x:c r="V33" t="str">
        <x:f>IF(S33="Held",A33,"")</x:f>
      </x:c>
    </x:row>
    <x:row r="34">
      <x:c r="S34" t="str">
        <x:f>IF(A34="","",IF(T34="","Accepted","Held"))</x:f>
      </x:c>
      <x:c r="T34" t="str">
        <x:f>IF(COUNTA(A34:R34)=0,"",IF(OR(COUNTBLANK(A34:M34)&gt;0,Q34="",R34="",OR(LOWER(TRIM(A34))="unknown",LOWER(TRIM(A34))="not applicable",LOWER(TRIM(A34))="n/a",LOWER(TRIM(A34))="na",LOWER(TRIM(A34))="pending",LOWER(TRIM(A34))="unavailable",LOWER(TRIM(A34))="denied",LOWER(TRIM(A34))="none",LOWER(TRIM(A34))="tbd",LOWER(TRIM(A34))="to be determined",LOWER(TRIM(A34))="-"),OR(LOWER(TRIM(B34))="unknown",LOWER(TRIM(B34))="not applicable",LOWER(TRIM(B34))="n/a",LOWER(TRIM(B34))="na",LOWER(TRIM(B34))="pending",LOWER(TRIM(B34))="unavailable",LOWER(TRIM(B34))="denied",LOWER(TRIM(B34))="none",LOWER(TRIM(B34))="tbd",LOWER(TRIM(B34))="to be determined",LOWER(TRIM(B34))="-"),OR(LOWER(TRIM(C34))="unknown",LOWER(TRIM(C34))="not applicable",LOWER(TRIM(C34))="n/a",LOWER(TRIM(C34))="na",LOWER(TRIM(C34))="pending",LOWER(TRIM(C34))="unavailable",LOWER(TRIM(C34))="denied",LOWER(TRIM(C34))="none",LOWER(TRIM(C34))="tbd",LOWER(TRIM(C34))="to be determined",LOWER(TRIM(C34))="-"),OR(LOWER(TRIM(D34))="unknown",LOWER(TRIM(D34))="not applicable",LOWER(TRIM(D34))="n/a",LOWER(TRIM(D34))="na",LOWER(TRIM(D34))="pending",LOWER(TRIM(D34))="unavailable",LOWER(TRIM(D34))="denied",LOWER(TRIM(D34))="none",LOWER(TRIM(D34))="tbd",LOWER(TRIM(D34))="to be determined",LOWER(TRIM(D34))="-"),OR(LOWER(TRIM(E34))="unknown",LOWER(TRIM(E34))="not applicable",LOWER(TRIM(E34))="n/a",LOWER(TRIM(E34))="na",LOWER(TRIM(E34))="pending",LOWER(TRIM(E34))="unavailable",LOWER(TRIM(E34))="denied",LOWER(TRIM(E34))="none",LOWER(TRIM(E34))="tbd",LOWER(TRIM(E34))="to be determined",LOWER(TRIM(E34))="-"),OR(LOWER(TRIM(F34))="unknown",LOWER(TRIM(F34))="not applicable",LOWER(TRIM(F34))="n/a",LOWER(TRIM(F34))="na",LOWER(TRIM(F34))="pending",LOWER(TRIM(F34))="unavailable",LOWER(TRIM(F34))="denied",LOWER(TRIM(F34))="none",LOWER(TRIM(F34))="tbd",LOWER(TRIM(F34))="to be determined",LOWER(TRIM(F34))="-"),OR(LOWER(TRIM(G34))="unknown",LOWER(TRIM(G34))="not applicable",LOWER(TRIM(G34))="n/a",LOWER(TRIM(G34))="na",LOWER(TRIM(G34))="pending",LOWER(TRIM(G34))="unavailable",LOWER(TRIM(G34))="denied",LOWER(TRIM(G34))="none",LOWER(TRIM(G34))="tbd",LOWER(TRIM(G34))="to be determined",LOWER(TRIM(G34))="-"),OR(LOWER(TRIM(H34))="unknown",LOWER(TRIM(H34))="not applicable",LOWER(TRIM(H34))="n/a",LOWER(TRIM(H34))="na",LOWER(TRIM(H34))="pending",LOWER(TRIM(H34))="unavailable",LOWER(TRIM(H34))="denied",LOWER(TRIM(H34))="none",LOWER(TRIM(H34))="tbd",LOWER(TRIM(H34))="to be determined",LOWER(TRIM(H34))="-"),OR(LOWER(TRIM(I34))="unknown",LOWER(TRIM(I34))="not applicable",LOWER(TRIM(I34))="n/a",LOWER(TRIM(I34))="na",LOWER(TRIM(I34))="pending",LOWER(TRIM(I34))="unavailable",LOWER(TRIM(I34))="denied",LOWER(TRIM(I34))="none",LOWER(TRIM(I34))="tbd",LOWER(TRIM(I34))="to be determined",LOWER(TRIM(I34))="-"),OR(LOWER(TRIM(J34))="unknown",LOWER(TRIM(J34))="not applicable",LOWER(TRIM(J34))="n/a",LOWER(TRIM(J34))="na",LOWER(TRIM(J34))="pending",LOWER(TRIM(J34))="unavailable",LOWER(TRIM(J34))="denied",LOWER(TRIM(J34))="none",LOWER(TRIM(J34))="tbd",LOWER(TRIM(J34))="to be determined",LOWER(TRIM(J34))="-"),OR(LOWER(TRIM(K34))="unknown",LOWER(TRIM(K34))="not applicable",LOWER(TRIM(K34))="n/a",LOWER(TRIM(K34))="na",LOWER(TRIM(K34))="pending",LOWER(TRIM(K34))="unavailable",LOWER(TRIM(K34))="denied",LOWER(TRIM(K34))="none",LOWER(TRIM(K34))="tbd",LOWER(TRIM(K34))="to be determined",LOWER(TRIM(K34))="-"),OR(LOWER(TRIM(L34))="unknown",LOWER(TRIM(L34))="not applicable",LOWER(TRIM(L34))="n/a",LOWER(TRIM(L34))="na",LOWER(TRIM(L34))="pending",LOWER(TRIM(L34))="unavailable",LOWER(TRIM(L34))="denied",LOWER(TRIM(L34))="none",LOWER(TRIM(L34))="tbd",LOWER(TRIM(L34))="to be determined",LOWER(TRIM(L34))="-"),OR(LOWER(TRIM(M34))="unknown",LOWER(TRIM(M34))="not applicable",LOWER(TRIM(M34))="n/a",LOWER(TRIM(M34))="na",LOWER(TRIM(M34))="pending",LOWER(TRIM(M34))="unavailable",LOWER(TRIM(M34))="denied",LOWER(TRIM(M34))="none",LOWER(TRIM(M34))="tbd",LOWER(TRIM(M34))="to be determined",LOWER(TRIM(M34))="-"),OR(LOWER(TRIM(Q34))="unknown",LOWER(TRIM(Q34))="not applicable",LOWER(TRIM(Q34))="n/a",LOWER(TRIM(Q34))="na",LOWER(TRIM(Q34))="pending",LOWER(TRIM(Q34))="unavailable",LOWER(TRIM(Q34))="denied",LOWER(TRIM(Q34))="none",LOWER(TRIM(Q34))="tbd",LOWER(TRIM(Q34))="to be determined",LOWER(TRIM(Q34))="-")),"MISSING_OR_PLACEHOLDER",IF(COUNTIF($A$2:$A$101,A34)&gt;1,"DUPLICATE_SOURCE_ROW_ID",IF(COUNTIFS($D$2:$D$101,D34,$I$2:$I$101,I34,$K$2:$K$101,K34,$L$2:$L$101,L34)&gt;1,"DUPLICATE_GRAIN_GROUP",IF(D34&lt;&gt;'Report setup'!$B$2,"MIXED_ACCOUNT",IF(M34&lt;&gt;'Report setup'!$B$3,"MIXED_CURRENCY",IF(OR(K34&lt;&gt;'Report setup'!$B$5,L34&lt;&gt;'Report setup'!$B$6),"OUT_OF_SCOPE_WINDOW",IF(Q34&lt;&gt;'Report setup'!$B$14,"MIXED_ACTION",IF(OR(NOT(ISNUMBER(N34)),NOT(ISNUMBER(O34)),NOT(ISNUMBER(P34)),NOT(ISNUMBER(R34))),"INVALID_NUMERIC",IF(OR(N34&lt;0,O34&lt;0,P34&lt;0,R34&lt;0),"NEGATIVE_VALUE",IF(OR(O34&lt;&gt;INT(O34),P34&lt;&gt;INT(P34),R34&lt;&gt;INT(R34)),"INVALID_NUMERIC",IF(P34&gt;O34,"CLICKS_EXCEED_IMPRESSIONS",""))))))))))))</x:f>
      </x:c>
      <x:c r="U34" t="str">
        <x:f>IF(S34="Accepted",A34,"")</x:f>
      </x:c>
      <x:c r="V34" t="str">
        <x:f>IF(S34="Held",A34,"")</x:f>
      </x:c>
    </x:row>
    <x:row r="35">
      <x:c r="S35" t="str">
        <x:f>IF(A35="","",IF(T35="","Accepted","Held"))</x:f>
      </x:c>
      <x:c r="T35" t="str">
        <x:f>IF(COUNTA(A35:R35)=0,"",IF(OR(COUNTBLANK(A35:M35)&gt;0,Q35="",R35="",OR(LOWER(TRIM(A35))="unknown",LOWER(TRIM(A35))="not applicable",LOWER(TRIM(A35))="n/a",LOWER(TRIM(A35))="na",LOWER(TRIM(A35))="pending",LOWER(TRIM(A35))="unavailable",LOWER(TRIM(A35))="denied",LOWER(TRIM(A35))="none",LOWER(TRIM(A35))="tbd",LOWER(TRIM(A35))="to be determined",LOWER(TRIM(A35))="-"),OR(LOWER(TRIM(B35))="unknown",LOWER(TRIM(B35))="not applicable",LOWER(TRIM(B35))="n/a",LOWER(TRIM(B35))="na",LOWER(TRIM(B35))="pending",LOWER(TRIM(B35))="unavailable",LOWER(TRIM(B35))="denied",LOWER(TRIM(B35))="none",LOWER(TRIM(B35))="tbd",LOWER(TRIM(B35))="to be determined",LOWER(TRIM(B35))="-"),OR(LOWER(TRIM(C35))="unknown",LOWER(TRIM(C35))="not applicable",LOWER(TRIM(C35))="n/a",LOWER(TRIM(C35))="na",LOWER(TRIM(C35))="pending",LOWER(TRIM(C35))="unavailable",LOWER(TRIM(C35))="denied",LOWER(TRIM(C35))="none",LOWER(TRIM(C35))="tbd",LOWER(TRIM(C35))="to be determined",LOWER(TRIM(C35))="-"),OR(LOWER(TRIM(D35))="unknown",LOWER(TRIM(D35))="not applicable",LOWER(TRIM(D35))="n/a",LOWER(TRIM(D35))="na",LOWER(TRIM(D35))="pending",LOWER(TRIM(D35))="unavailable",LOWER(TRIM(D35))="denied",LOWER(TRIM(D35))="none",LOWER(TRIM(D35))="tbd",LOWER(TRIM(D35))="to be determined",LOWER(TRIM(D35))="-"),OR(LOWER(TRIM(E35))="unknown",LOWER(TRIM(E35))="not applicable",LOWER(TRIM(E35))="n/a",LOWER(TRIM(E35))="na",LOWER(TRIM(E35))="pending",LOWER(TRIM(E35))="unavailable",LOWER(TRIM(E35))="denied",LOWER(TRIM(E35))="none",LOWER(TRIM(E35))="tbd",LOWER(TRIM(E35))="to be determined",LOWER(TRIM(E35))="-"),OR(LOWER(TRIM(F35))="unknown",LOWER(TRIM(F35))="not applicable",LOWER(TRIM(F35))="n/a",LOWER(TRIM(F35))="na",LOWER(TRIM(F35))="pending",LOWER(TRIM(F35))="unavailable",LOWER(TRIM(F35))="denied",LOWER(TRIM(F35))="none",LOWER(TRIM(F35))="tbd",LOWER(TRIM(F35))="to be determined",LOWER(TRIM(F35))="-"),OR(LOWER(TRIM(G35))="unknown",LOWER(TRIM(G35))="not applicable",LOWER(TRIM(G35))="n/a",LOWER(TRIM(G35))="na",LOWER(TRIM(G35))="pending",LOWER(TRIM(G35))="unavailable",LOWER(TRIM(G35))="denied",LOWER(TRIM(G35))="none",LOWER(TRIM(G35))="tbd",LOWER(TRIM(G35))="to be determined",LOWER(TRIM(G35))="-"),OR(LOWER(TRIM(H35))="unknown",LOWER(TRIM(H35))="not applicable",LOWER(TRIM(H35))="n/a",LOWER(TRIM(H35))="na",LOWER(TRIM(H35))="pending",LOWER(TRIM(H35))="unavailable",LOWER(TRIM(H35))="denied",LOWER(TRIM(H35))="none",LOWER(TRIM(H35))="tbd",LOWER(TRIM(H35))="to be determined",LOWER(TRIM(H35))="-"),OR(LOWER(TRIM(I35))="unknown",LOWER(TRIM(I35))="not applicable",LOWER(TRIM(I35))="n/a",LOWER(TRIM(I35))="na",LOWER(TRIM(I35))="pending",LOWER(TRIM(I35))="unavailable",LOWER(TRIM(I35))="denied",LOWER(TRIM(I35))="none",LOWER(TRIM(I35))="tbd",LOWER(TRIM(I35))="to be determined",LOWER(TRIM(I35))="-"),OR(LOWER(TRIM(J35))="unknown",LOWER(TRIM(J35))="not applicable",LOWER(TRIM(J35))="n/a",LOWER(TRIM(J35))="na",LOWER(TRIM(J35))="pending",LOWER(TRIM(J35))="unavailable",LOWER(TRIM(J35))="denied",LOWER(TRIM(J35))="none",LOWER(TRIM(J35))="tbd",LOWER(TRIM(J35))="to be determined",LOWER(TRIM(J35))="-"),OR(LOWER(TRIM(K35))="unknown",LOWER(TRIM(K35))="not applicable",LOWER(TRIM(K35))="n/a",LOWER(TRIM(K35))="na",LOWER(TRIM(K35))="pending",LOWER(TRIM(K35))="unavailable",LOWER(TRIM(K35))="denied",LOWER(TRIM(K35))="none",LOWER(TRIM(K35))="tbd",LOWER(TRIM(K35))="to be determined",LOWER(TRIM(K35))="-"),OR(LOWER(TRIM(L35))="unknown",LOWER(TRIM(L35))="not applicable",LOWER(TRIM(L35))="n/a",LOWER(TRIM(L35))="na",LOWER(TRIM(L35))="pending",LOWER(TRIM(L35))="unavailable",LOWER(TRIM(L35))="denied",LOWER(TRIM(L35))="none",LOWER(TRIM(L35))="tbd",LOWER(TRIM(L35))="to be determined",LOWER(TRIM(L35))="-"),OR(LOWER(TRIM(M35))="unknown",LOWER(TRIM(M35))="not applicable",LOWER(TRIM(M35))="n/a",LOWER(TRIM(M35))="na",LOWER(TRIM(M35))="pending",LOWER(TRIM(M35))="unavailable",LOWER(TRIM(M35))="denied",LOWER(TRIM(M35))="none",LOWER(TRIM(M35))="tbd",LOWER(TRIM(M35))="to be determined",LOWER(TRIM(M35))="-"),OR(LOWER(TRIM(Q35))="unknown",LOWER(TRIM(Q35))="not applicable",LOWER(TRIM(Q35))="n/a",LOWER(TRIM(Q35))="na",LOWER(TRIM(Q35))="pending",LOWER(TRIM(Q35))="unavailable",LOWER(TRIM(Q35))="denied",LOWER(TRIM(Q35))="none",LOWER(TRIM(Q35))="tbd",LOWER(TRIM(Q35))="to be determined",LOWER(TRIM(Q35))="-")),"MISSING_OR_PLACEHOLDER",IF(COUNTIF($A$2:$A$101,A35)&gt;1,"DUPLICATE_SOURCE_ROW_ID",IF(COUNTIFS($D$2:$D$101,D35,$I$2:$I$101,I35,$K$2:$K$101,K35,$L$2:$L$101,L35)&gt;1,"DUPLICATE_GRAIN_GROUP",IF(D35&lt;&gt;'Report setup'!$B$2,"MIXED_ACCOUNT",IF(M35&lt;&gt;'Report setup'!$B$3,"MIXED_CURRENCY",IF(OR(K35&lt;&gt;'Report setup'!$B$5,L35&lt;&gt;'Report setup'!$B$6),"OUT_OF_SCOPE_WINDOW",IF(Q35&lt;&gt;'Report setup'!$B$14,"MIXED_ACTION",IF(OR(NOT(ISNUMBER(N35)),NOT(ISNUMBER(O35)),NOT(ISNUMBER(P35)),NOT(ISNUMBER(R35))),"INVALID_NUMERIC",IF(OR(N35&lt;0,O35&lt;0,P35&lt;0,R35&lt;0),"NEGATIVE_VALUE",IF(OR(O35&lt;&gt;INT(O35),P35&lt;&gt;INT(P35),R35&lt;&gt;INT(R35)),"INVALID_NUMERIC",IF(P35&gt;O35,"CLICKS_EXCEED_IMPRESSIONS",""))))))))))))</x:f>
      </x:c>
      <x:c r="U35" t="str">
        <x:f>IF(S35="Accepted",A35,"")</x:f>
      </x:c>
      <x:c r="V35" t="str">
        <x:f>IF(S35="Held",A35,"")</x:f>
      </x:c>
    </x:row>
    <x:row r="36">
      <x:c r="S36" t="str">
        <x:f>IF(A36="","",IF(T36="","Accepted","Held"))</x:f>
      </x:c>
      <x:c r="T36" t="str">
        <x:f>IF(COUNTA(A36:R36)=0,"",IF(OR(COUNTBLANK(A36:M36)&gt;0,Q36="",R36="",OR(LOWER(TRIM(A36))="unknown",LOWER(TRIM(A36))="not applicable",LOWER(TRIM(A36))="n/a",LOWER(TRIM(A36))="na",LOWER(TRIM(A36))="pending",LOWER(TRIM(A36))="unavailable",LOWER(TRIM(A36))="denied",LOWER(TRIM(A36))="none",LOWER(TRIM(A36))="tbd",LOWER(TRIM(A36))="to be determined",LOWER(TRIM(A36))="-"),OR(LOWER(TRIM(B36))="unknown",LOWER(TRIM(B36))="not applicable",LOWER(TRIM(B36))="n/a",LOWER(TRIM(B36))="na",LOWER(TRIM(B36))="pending",LOWER(TRIM(B36))="unavailable",LOWER(TRIM(B36))="denied",LOWER(TRIM(B36))="none",LOWER(TRIM(B36))="tbd",LOWER(TRIM(B36))="to be determined",LOWER(TRIM(B36))="-"),OR(LOWER(TRIM(C36))="unknown",LOWER(TRIM(C36))="not applicable",LOWER(TRIM(C36))="n/a",LOWER(TRIM(C36))="na",LOWER(TRIM(C36))="pending",LOWER(TRIM(C36))="unavailable",LOWER(TRIM(C36))="denied",LOWER(TRIM(C36))="none",LOWER(TRIM(C36))="tbd",LOWER(TRIM(C36))="to be determined",LOWER(TRIM(C36))="-"),OR(LOWER(TRIM(D36))="unknown",LOWER(TRIM(D36))="not applicable",LOWER(TRIM(D36))="n/a",LOWER(TRIM(D36))="na",LOWER(TRIM(D36))="pending",LOWER(TRIM(D36))="unavailable",LOWER(TRIM(D36))="denied",LOWER(TRIM(D36))="none",LOWER(TRIM(D36))="tbd",LOWER(TRIM(D36))="to be determined",LOWER(TRIM(D36))="-"),OR(LOWER(TRIM(E36))="unknown",LOWER(TRIM(E36))="not applicable",LOWER(TRIM(E36))="n/a",LOWER(TRIM(E36))="na",LOWER(TRIM(E36))="pending",LOWER(TRIM(E36))="unavailable",LOWER(TRIM(E36))="denied",LOWER(TRIM(E36))="none",LOWER(TRIM(E36))="tbd",LOWER(TRIM(E36))="to be determined",LOWER(TRIM(E36))="-"),OR(LOWER(TRIM(F36))="unknown",LOWER(TRIM(F36))="not applicable",LOWER(TRIM(F36))="n/a",LOWER(TRIM(F36))="na",LOWER(TRIM(F36))="pending",LOWER(TRIM(F36))="unavailable",LOWER(TRIM(F36))="denied",LOWER(TRIM(F36))="none",LOWER(TRIM(F36))="tbd",LOWER(TRIM(F36))="to be determined",LOWER(TRIM(F36))="-"),OR(LOWER(TRIM(G36))="unknown",LOWER(TRIM(G36))="not applicable",LOWER(TRIM(G36))="n/a",LOWER(TRIM(G36))="na",LOWER(TRIM(G36))="pending",LOWER(TRIM(G36))="unavailable",LOWER(TRIM(G36))="denied",LOWER(TRIM(G36))="none",LOWER(TRIM(G36))="tbd",LOWER(TRIM(G36))="to be determined",LOWER(TRIM(G36))="-"),OR(LOWER(TRIM(H36))="unknown",LOWER(TRIM(H36))="not applicable",LOWER(TRIM(H36))="n/a",LOWER(TRIM(H36))="na",LOWER(TRIM(H36))="pending",LOWER(TRIM(H36))="unavailable",LOWER(TRIM(H36))="denied",LOWER(TRIM(H36))="none",LOWER(TRIM(H36))="tbd",LOWER(TRIM(H36))="to be determined",LOWER(TRIM(H36))="-"),OR(LOWER(TRIM(I36))="unknown",LOWER(TRIM(I36))="not applicable",LOWER(TRIM(I36))="n/a",LOWER(TRIM(I36))="na",LOWER(TRIM(I36))="pending",LOWER(TRIM(I36))="unavailable",LOWER(TRIM(I36))="denied",LOWER(TRIM(I36))="none",LOWER(TRIM(I36))="tbd",LOWER(TRIM(I36))="to be determined",LOWER(TRIM(I36))="-"),OR(LOWER(TRIM(J36))="unknown",LOWER(TRIM(J36))="not applicable",LOWER(TRIM(J36))="n/a",LOWER(TRIM(J36))="na",LOWER(TRIM(J36))="pending",LOWER(TRIM(J36))="unavailable",LOWER(TRIM(J36))="denied",LOWER(TRIM(J36))="none",LOWER(TRIM(J36))="tbd",LOWER(TRIM(J36))="to be determined",LOWER(TRIM(J36))="-"),OR(LOWER(TRIM(K36))="unknown",LOWER(TRIM(K36))="not applicable",LOWER(TRIM(K36))="n/a",LOWER(TRIM(K36))="na",LOWER(TRIM(K36))="pending",LOWER(TRIM(K36))="unavailable",LOWER(TRIM(K36))="denied",LOWER(TRIM(K36))="none",LOWER(TRIM(K36))="tbd",LOWER(TRIM(K36))="to be determined",LOWER(TRIM(K36))="-"),OR(LOWER(TRIM(L36))="unknown",LOWER(TRIM(L36))="not applicable",LOWER(TRIM(L36))="n/a",LOWER(TRIM(L36))="na",LOWER(TRIM(L36))="pending",LOWER(TRIM(L36))="unavailable",LOWER(TRIM(L36))="denied",LOWER(TRIM(L36))="none",LOWER(TRIM(L36))="tbd",LOWER(TRIM(L36))="to be determined",LOWER(TRIM(L36))="-"),OR(LOWER(TRIM(M36))="unknown",LOWER(TRIM(M36))="not applicable",LOWER(TRIM(M36))="n/a",LOWER(TRIM(M36))="na",LOWER(TRIM(M36))="pending",LOWER(TRIM(M36))="unavailable",LOWER(TRIM(M36))="denied",LOWER(TRIM(M36))="none",LOWER(TRIM(M36))="tbd",LOWER(TRIM(M36))="to be determined",LOWER(TRIM(M36))="-"),OR(LOWER(TRIM(Q36))="unknown",LOWER(TRIM(Q36))="not applicable",LOWER(TRIM(Q36))="n/a",LOWER(TRIM(Q36))="na",LOWER(TRIM(Q36))="pending",LOWER(TRIM(Q36))="unavailable",LOWER(TRIM(Q36))="denied",LOWER(TRIM(Q36))="none",LOWER(TRIM(Q36))="tbd",LOWER(TRIM(Q36))="to be determined",LOWER(TRIM(Q36))="-")),"MISSING_OR_PLACEHOLDER",IF(COUNTIF($A$2:$A$101,A36)&gt;1,"DUPLICATE_SOURCE_ROW_ID",IF(COUNTIFS($D$2:$D$101,D36,$I$2:$I$101,I36,$K$2:$K$101,K36,$L$2:$L$101,L36)&gt;1,"DUPLICATE_GRAIN_GROUP",IF(D36&lt;&gt;'Report setup'!$B$2,"MIXED_ACCOUNT",IF(M36&lt;&gt;'Report setup'!$B$3,"MIXED_CURRENCY",IF(OR(K36&lt;&gt;'Report setup'!$B$5,L36&lt;&gt;'Report setup'!$B$6),"OUT_OF_SCOPE_WINDOW",IF(Q36&lt;&gt;'Report setup'!$B$14,"MIXED_ACTION",IF(OR(NOT(ISNUMBER(N36)),NOT(ISNUMBER(O36)),NOT(ISNUMBER(P36)),NOT(ISNUMBER(R36))),"INVALID_NUMERIC",IF(OR(N36&lt;0,O36&lt;0,P36&lt;0,R36&lt;0),"NEGATIVE_VALUE",IF(OR(O36&lt;&gt;INT(O36),P36&lt;&gt;INT(P36),R36&lt;&gt;INT(R36)),"INVALID_NUMERIC",IF(P36&gt;O36,"CLICKS_EXCEED_IMPRESSIONS",""))))))))))))</x:f>
      </x:c>
      <x:c r="U36" t="str">
        <x:f>IF(S36="Accepted",A36,"")</x:f>
      </x:c>
      <x:c r="V36" t="str">
        <x:f>IF(S36="Held",A36,"")</x:f>
      </x:c>
    </x:row>
    <x:row r="37">
      <x:c r="S37" t="str">
        <x:f>IF(A37="","",IF(T37="","Accepted","Held"))</x:f>
      </x:c>
      <x:c r="T37" t="str">
        <x:f>IF(COUNTA(A37:R37)=0,"",IF(OR(COUNTBLANK(A37:M37)&gt;0,Q37="",R37="",OR(LOWER(TRIM(A37))="unknown",LOWER(TRIM(A37))="not applicable",LOWER(TRIM(A37))="n/a",LOWER(TRIM(A37))="na",LOWER(TRIM(A37))="pending",LOWER(TRIM(A37))="unavailable",LOWER(TRIM(A37))="denied",LOWER(TRIM(A37))="none",LOWER(TRIM(A37))="tbd",LOWER(TRIM(A37))="to be determined",LOWER(TRIM(A37))="-"),OR(LOWER(TRIM(B37))="unknown",LOWER(TRIM(B37))="not applicable",LOWER(TRIM(B37))="n/a",LOWER(TRIM(B37))="na",LOWER(TRIM(B37))="pending",LOWER(TRIM(B37))="unavailable",LOWER(TRIM(B37))="denied",LOWER(TRIM(B37))="none",LOWER(TRIM(B37))="tbd",LOWER(TRIM(B37))="to be determined",LOWER(TRIM(B37))="-"),OR(LOWER(TRIM(C37))="unknown",LOWER(TRIM(C37))="not applicable",LOWER(TRIM(C37))="n/a",LOWER(TRIM(C37))="na",LOWER(TRIM(C37))="pending",LOWER(TRIM(C37))="unavailable",LOWER(TRIM(C37))="denied",LOWER(TRIM(C37))="none",LOWER(TRIM(C37))="tbd",LOWER(TRIM(C37))="to be determined",LOWER(TRIM(C37))="-"),OR(LOWER(TRIM(D37))="unknown",LOWER(TRIM(D37))="not applicable",LOWER(TRIM(D37))="n/a",LOWER(TRIM(D37))="na",LOWER(TRIM(D37))="pending",LOWER(TRIM(D37))="unavailable",LOWER(TRIM(D37))="denied",LOWER(TRIM(D37))="none",LOWER(TRIM(D37))="tbd",LOWER(TRIM(D37))="to be determined",LOWER(TRIM(D37))="-"),OR(LOWER(TRIM(E37))="unknown",LOWER(TRIM(E37))="not applicable",LOWER(TRIM(E37))="n/a",LOWER(TRIM(E37))="na",LOWER(TRIM(E37))="pending",LOWER(TRIM(E37))="unavailable",LOWER(TRIM(E37))="denied",LOWER(TRIM(E37))="none",LOWER(TRIM(E37))="tbd",LOWER(TRIM(E37))="to be determined",LOWER(TRIM(E37))="-"),OR(LOWER(TRIM(F37))="unknown",LOWER(TRIM(F37))="not applicable",LOWER(TRIM(F37))="n/a",LOWER(TRIM(F37))="na",LOWER(TRIM(F37))="pending",LOWER(TRIM(F37))="unavailable",LOWER(TRIM(F37))="denied",LOWER(TRIM(F37))="none",LOWER(TRIM(F37))="tbd",LOWER(TRIM(F37))="to be determined",LOWER(TRIM(F37))="-"),OR(LOWER(TRIM(G37))="unknown",LOWER(TRIM(G37))="not applicable",LOWER(TRIM(G37))="n/a",LOWER(TRIM(G37))="na",LOWER(TRIM(G37))="pending",LOWER(TRIM(G37))="unavailable",LOWER(TRIM(G37))="denied",LOWER(TRIM(G37))="none",LOWER(TRIM(G37))="tbd",LOWER(TRIM(G37))="to be determined",LOWER(TRIM(G37))="-"),OR(LOWER(TRIM(H37))="unknown",LOWER(TRIM(H37))="not applicable",LOWER(TRIM(H37))="n/a",LOWER(TRIM(H37))="na",LOWER(TRIM(H37))="pending",LOWER(TRIM(H37))="unavailable",LOWER(TRIM(H37))="denied",LOWER(TRIM(H37))="none",LOWER(TRIM(H37))="tbd",LOWER(TRIM(H37))="to be determined",LOWER(TRIM(H37))="-"),OR(LOWER(TRIM(I37))="unknown",LOWER(TRIM(I37))="not applicable",LOWER(TRIM(I37))="n/a",LOWER(TRIM(I37))="na",LOWER(TRIM(I37))="pending",LOWER(TRIM(I37))="unavailable",LOWER(TRIM(I37))="denied",LOWER(TRIM(I37))="none",LOWER(TRIM(I37))="tbd",LOWER(TRIM(I37))="to be determined",LOWER(TRIM(I37))="-"),OR(LOWER(TRIM(J37))="unknown",LOWER(TRIM(J37))="not applicable",LOWER(TRIM(J37))="n/a",LOWER(TRIM(J37))="na",LOWER(TRIM(J37))="pending",LOWER(TRIM(J37))="unavailable",LOWER(TRIM(J37))="denied",LOWER(TRIM(J37))="none",LOWER(TRIM(J37))="tbd",LOWER(TRIM(J37))="to be determined",LOWER(TRIM(J37))="-"),OR(LOWER(TRIM(K37))="unknown",LOWER(TRIM(K37))="not applicable",LOWER(TRIM(K37))="n/a",LOWER(TRIM(K37))="na",LOWER(TRIM(K37))="pending",LOWER(TRIM(K37))="unavailable",LOWER(TRIM(K37))="denied",LOWER(TRIM(K37))="none",LOWER(TRIM(K37))="tbd",LOWER(TRIM(K37))="to be determined",LOWER(TRIM(K37))="-"),OR(LOWER(TRIM(L37))="unknown",LOWER(TRIM(L37))="not applicable",LOWER(TRIM(L37))="n/a",LOWER(TRIM(L37))="na",LOWER(TRIM(L37))="pending",LOWER(TRIM(L37))="unavailable",LOWER(TRIM(L37))="denied",LOWER(TRIM(L37))="none",LOWER(TRIM(L37))="tbd",LOWER(TRIM(L37))="to be determined",LOWER(TRIM(L37))="-"),OR(LOWER(TRIM(M37))="unknown",LOWER(TRIM(M37))="not applicable",LOWER(TRIM(M37))="n/a",LOWER(TRIM(M37))="na",LOWER(TRIM(M37))="pending",LOWER(TRIM(M37))="unavailable",LOWER(TRIM(M37))="denied",LOWER(TRIM(M37))="none",LOWER(TRIM(M37))="tbd",LOWER(TRIM(M37))="to be determined",LOWER(TRIM(M37))="-"),OR(LOWER(TRIM(Q37))="unknown",LOWER(TRIM(Q37))="not applicable",LOWER(TRIM(Q37))="n/a",LOWER(TRIM(Q37))="na",LOWER(TRIM(Q37))="pending",LOWER(TRIM(Q37))="unavailable",LOWER(TRIM(Q37))="denied",LOWER(TRIM(Q37))="none",LOWER(TRIM(Q37))="tbd",LOWER(TRIM(Q37))="to be determined",LOWER(TRIM(Q37))="-")),"MISSING_OR_PLACEHOLDER",IF(COUNTIF($A$2:$A$101,A37)&gt;1,"DUPLICATE_SOURCE_ROW_ID",IF(COUNTIFS($D$2:$D$101,D37,$I$2:$I$101,I37,$K$2:$K$101,K37,$L$2:$L$101,L37)&gt;1,"DUPLICATE_GRAIN_GROUP",IF(D37&lt;&gt;'Report setup'!$B$2,"MIXED_ACCOUNT",IF(M37&lt;&gt;'Report setup'!$B$3,"MIXED_CURRENCY",IF(OR(K37&lt;&gt;'Report setup'!$B$5,L37&lt;&gt;'Report setup'!$B$6),"OUT_OF_SCOPE_WINDOW",IF(Q37&lt;&gt;'Report setup'!$B$14,"MIXED_ACTION",IF(OR(NOT(ISNUMBER(N37)),NOT(ISNUMBER(O37)),NOT(ISNUMBER(P37)),NOT(ISNUMBER(R37))),"INVALID_NUMERIC",IF(OR(N37&lt;0,O37&lt;0,P37&lt;0,R37&lt;0),"NEGATIVE_VALUE",IF(OR(O37&lt;&gt;INT(O37),P37&lt;&gt;INT(P37),R37&lt;&gt;INT(R37)),"INVALID_NUMERIC",IF(P37&gt;O37,"CLICKS_EXCEED_IMPRESSIONS",""))))))))))))</x:f>
      </x:c>
      <x:c r="U37" t="str">
        <x:f>IF(S37="Accepted",A37,"")</x:f>
      </x:c>
      <x:c r="V37" t="str">
        <x:f>IF(S37="Held",A37,"")</x:f>
      </x:c>
    </x:row>
    <x:row r="38">
      <x:c r="S38" t="str">
        <x:f>IF(A38="","",IF(T38="","Accepted","Held"))</x:f>
      </x:c>
      <x:c r="T38" t="str">
        <x:f>IF(COUNTA(A38:R38)=0,"",IF(OR(COUNTBLANK(A38:M38)&gt;0,Q38="",R38="",OR(LOWER(TRIM(A38))="unknown",LOWER(TRIM(A38))="not applicable",LOWER(TRIM(A38))="n/a",LOWER(TRIM(A38))="na",LOWER(TRIM(A38))="pending",LOWER(TRIM(A38))="unavailable",LOWER(TRIM(A38))="denied",LOWER(TRIM(A38))="none",LOWER(TRIM(A38))="tbd",LOWER(TRIM(A38))="to be determined",LOWER(TRIM(A38))="-"),OR(LOWER(TRIM(B38))="unknown",LOWER(TRIM(B38))="not applicable",LOWER(TRIM(B38))="n/a",LOWER(TRIM(B38))="na",LOWER(TRIM(B38))="pending",LOWER(TRIM(B38))="unavailable",LOWER(TRIM(B38))="denied",LOWER(TRIM(B38))="none",LOWER(TRIM(B38))="tbd",LOWER(TRIM(B38))="to be determined",LOWER(TRIM(B38))="-"),OR(LOWER(TRIM(C38))="unknown",LOWER(TRIM(C38))="not applicable",LOWER(TRIM(C38))="n/a",LOWER(TRIM(C38))="na",LOWER(TRIM(C38))="pending",LOWER(TRIM(C38))="unavailable",LOWER(TRIM(C38))="denied",LOWER(TRIM(C38))="none",LOWER(TRIM(C38))="tbd",LOWER(TRIM(C38))="to be determined",LOWER(TRIM(C38))="-"),OR(LOWER(TRIM(D38))="unknown",LOWER(TRIM(D38))="not applicable",LOWER(TRIM(D38))="n/a",LOWER(TRIM(D38))="na",LOWER(TRIM(D38))="pending",LOWER(TRIM(D38))="unavailable",LOWER(TRIM(D38))="denied",LOWER(TRIM(D38))="none",LOWER(TRIM(D38))="tbd",LOWER(TRIM(D38))="to be determined",LOWER(TRIM(D38))="-"),OR(LOWER(TRIM(E38))="unknown",LOWER(TRIM(E38))="not applicable",LOWER(TRIM(E38))="n/a",LOWER(TRIM(E38))="na",LOWER(TRIM(E38))="pending",LOWER(TRIM(E38))="unavailable",LOWER(TRIM(E38))="denied",LOWER(TRIM(E38))="none",LOWER(TRIM(E38))="tbd",LOWER(TRIM(E38))="to be determined",LOWER(TRIM(E38))="-"),OR(LOWER(TRIM(F38))="unknown",LOWER(TRIM(F38))="not applicable",LOWER(TRIM(F38))="n/a",LOWER(TRIM(F38))="na",LOWER(TRIM(F38))="pending",LOWER(TRIM(F38))="unavailable",LOWER(TRIM(F38))="denied",LOWER(TRIM(F38))="none",LOWER(TRIM(F38))="tbd",LOWER(TRIM(F38))="to be determined",LOWER(TRIM(F38))="-"),OR(LOWER(TRIM(G38))="unknown",LOWER(TRIM(G38))="not applicable",LOWER(TRIM(G38))="n/a",LOWER(TRIM(G38))="na",LOWER(TRIM(G38))="pending",LOWER(TRIM(G38))="unavailable",LOWER(TRIM(G38))="denied",LOWER(TRIM(G38))="none",LOWER(TRIM(G38))="tbd",LOWER(TRIM(G38))="to be determined",LOWER(TRIM(G38))="-"),OR(LOWER(TRIM(H38))="unknown",LOWER(TRIM(H38))="not applicable",LOWER(TRIM(H38))="n/a",LOWER(TRIM(H38))="na",LOWER(TRIM(H38))="pending",LOWER(TRIM(H38))="unavailable",LOWER(TRIM(H38))="denied",LOWER(TRIM(H38))="none",LOWER(TRIM(H38))="tbd",LOWER(TRIM(H38))="to be determined",LOWER(TRIM(H38))="-"),OR(LOWER(TRIM(I38))="unknown",LOWER(TRIM(I38))="not applicable",LOWER(TRIM(I38))="n/a",LOWER(TRIM(I38))="na",LOWER(TRIM(I38))="pending",LOWER(TRIM(I38))="unavailable",LOWER(TRIM(I38))="denied",LOWER(TRIM(I38))="none",LOWER(TRIM(I38))="tbd",LOWER(TRIM(I38))="to be determined",LOWER(TRIM(I38))="-"),OR(LOWER(TRIM(J38))="unknown",LOWER(TRIM(J38))="not applicable",LOWER(TRIM(J38))="n/a",LOWER(TRIM(J38))="na",LOWER(TRIM(J38))="pending",LOWER(TRIM(J38))="unavailable",LOWER(TRIM(J38))="denied",LOWER(TRIM(J38))="none",LOWER(TRIM(J38))="tbd",LOWER(TRIM(J38))="to be determined",LOWER(TRIM(J38))="-"),OR(LOWER(TRIM(K38))="unknown",LOWER(TRIM(K38))="not applicable",LOWER(TRIM(K38))="n/a",LOWER(TRIM(K38))="na",LOWER(TRIM(K38))="pending",LOWER(TRIM(K38))="unavailable",LOWER(TRIM(K38))="denied",LOWER(TRIM(K38))="none",LOWER(TRIM(K38))="tbd",LOWER(TRIM(K38))="to be determined",LOWER(TRIM(K38))="-"),OR(LOWER(TRIM(L38))="unknown",LOWER(TRIM(L38))="not applicable",LOWER(TRIM(L38))="n/a",LOWER(TRIM(L38))="na",LOWER(TRIM(L38))="pending",LOWER(TRIM(L38))="unavailable",LOWER(TRIM(L38))="denied",LOWER(TRIM(L38))="none",LOWER(TRIM(L38))="tbd",LOWER(TRIM(L38))="to be determined",LOWER(TRIM(L38))="-"),OR(LOWER(TRIM(M38))="unknown",LOWER(TRIM(M38))="not applicable",LOWER(TRIM(M38))="n/a",LOWER(TRIM(M38))="na",LOWER(TRIM(M38))="pending",LOWER(TRIM(M38))="unavailable",LOWER(TRIM(M38))="denied",LOWER(TRIM(M38))="none",LOWER(TRIM(M38))="tbd",LOWER(TRIM(M38))="to be determined",LOWER(TRIM(M38))="-"),OR(LOWER(TRIM(Q38))="unknown",LOWER(TRIM(Q38))="not applicable",LOWER(TRIM(Q38))="n/a",LOWER(TRIM(Q38))="na",LOWER(TRIM(Q38))="pending",LOWER(TRIM(Q38))="unavailable",LOWER(TRIM(Q38))="denied",LOWER(TRIM(Q38))="none",LOWER(TRIM(Q38))="tbd",LOWER(TRIM(Q38))="to be determined",LOWER(TRIM(Q38))="-")),"MISSING_OR_PLACEHOLDER",IF(COUNTIF($A$2:$A$101,A38)&gt;1,"DUPLICATE_SOURCE_ROW_ID",IF(COUNTIFS($D$2:$D$101,D38,$I$2:$I$101,I38,$K$2:$K$101,K38,$L$2:$L$101,L38)&gt;1,"DUPLICATE_GRAIN_GROUP",IF(D38&lt;&gt;'Report setup'!$B$2,"MIXED_ACCOUNT",IF(M38&lt;&gt;'Report setup'!$B$3,"MIXED_CURRENCY",IF(OR(K38&lt;&gt;'Report setup'!$B$5,L38&lt;&gt;'Report setup'!$B$6),"OUT_OF_SCOPE_WINDOW",IF(Q38&lt;&gt;'Report setup'!$B$14,"MIXED_ACTION",IF(OR(NOT(ISNUMBER(N38)),NOT(ISNUMBER(O38)),NOT(ISNUMBER(P38)),NOT(ISNUMBER(R38))),"INVALID_NUMERIC",IF(OR(N38&lt;0,O38&lt;0,P38&lt;0,R38&lt;0),"NEGATIVE_VALUE",IF(OR(O38&lt;&gt;INT(O38),P38&lt;&gt;INT(P38),R38&lt;&gt;INT(R38)),"INVALID_NUMERIC",IF(P38&gt;O38,"CLICKS_EXCEED_IMPRESSIONS",""))))))))))))</x:f>
      </x:c>
      <x:c r="U38" t="str">
        <x:f>IF(S38="Accepted",A38,"")</x:f>
      </x:c>
      <x:c r="V38" t="str">
        <x:f>IF(S38="Held",A38,"")</x:f>
      </x:c>
    </x:row>
    <x:row r="39">
      <x:c r="S39" t="str">
        <x:f>IF(A39="","",IF(T39="","Accepted","Held"))</x:f>
      </x:c>
      <x:c r="T39" t="str">
        <x:f>IF(COUNTA(A39:R39)=0,"",IF(OR(COUNTBLANK(A39:M39)&gt;0,Q39="",R39="",OR(LOWER(TRIM(A39))="unknown",LOWER(TRIM(A39))="not applicable",LOWER(TRIM(A39))="n/a",LOWER(TRIM(A39))="na",LOWER(TRIM(A39))="pending",LOWER(TRIM(A39))="unavailable",LOWER(TRIM(A39))="denied",LOWER(TRIM(A39))="none",LOWER(TRIM(A39))="tbd",LOWER(TRIM(A39))="to be determined",LOWER(TRIM(A39))="-"),OR(LOWER(TRIM(B39))="unknown",LOWER(TRIM(B39))="not applicable",LOWER(TRIM(B39))="n/a",LOWER(TRIM(B39))="na",LOWER(TRIM(B39))="pending",LOWER(TRIM(B39))="unavailable",LOWER(TRIM(B39))="denied",LOWER(TRIM(B39))="none",LOWER(TRIM(B39))="tbd",LOWER(TRIM(B39))="to be determined",LOWER(TRIM(B39))="-"),OR(LOWER(TRIM(C39))="unknown",LOWER(TRIM(C39))="not applicable",LOWER(TRIM(C39))="n/a",LOWER(TRIM(C39))="na",LOWER(TRIM(C39))="pending",LOWER(TRIM(C39))="unavailable",LOWER(TRIM(C39))="denied",LOWER(TRIM(C39))="none",LOWER(TRIM(C39))="tbd",LOWER(TRIM(C39))="to be determined",LOWER(TRIM(C39))="-"),OR(LOWER(TRIM(D39))="unknown",LOWER(TRIM(D39))="not applicable",LOWER(TRIM(D39))="n/a",LOWER(TRIM(D39))="na",LOWER(TRIM(D39))="pending",LOWER(TRIM(D39))="unavailable",LOWER(TRIM(D39))="denied",LOWER(TRIM(D39))="none",LOWER(TRIM(D39))="tbd",LOWER(TRIM(D39))="to be determined",LOWER(TRIM(D39))="-"),OR(LOWER(TRIM(E39))="unknown",LOWER(TRIM(E39))="not applicable",LOWER(TRIM(E39))="n/a",LOWER(TRIM(E39))="na",LOWER(TRIM(E39))="pending",LOWER(TRIM(E39))="unavailable",LOWER(TRIM(E39))="denied",LOWER(TRIM(E39))="none",LOWER(TRIM(E39))="tbd",LOWER(TRIM(E39))="to be determined",LOWER(TRIM(E39))="-"),OR(LOWER(TRIM(F39))="unknown",LOWER(TRIM(F39))="not applicable",LOWER(TRIM(F39))="n/a",LOWER(TRIM(F39))="na",LOWER(TRIM(F39))="pending",LOWER(TRIM(F39))="unavailable",LOWER(TRIM(F39))="denied",LOWER(TRIM(F39))="none",LOWER(TRIM(F39))="tbd",LOWER(TRIM(F39))="to be determined",LOWER(TRIM(F39))="-"),OR(LOWER(TRIM(G39))="unknown",LOWER(TRIM(G39))="not applicable",LOWER(TRIM(G39))="n/a",LOWER(TRIM(G39))="na",LOWER(TRIM(G39))="pending",LOWER(TRIM(G39))="unavailable",LOWER(TRIM(G39))="denied",LOWER(TRIM(G39))="none",LOWER(TRIM(G39))="tbd",LOWER(TRIM(G39))="to be determined",LOWER(TRIM(G39))="-"),OR(LOWER(TRIM(H39))="unknown",LOWER(TRIM(H39))="not applicable",LOWER(TRIM(H39))="n/a",LOWER(TRIM(H39))="na",LOWER(TRIM(H39))="pending",LOWER(TRIM(H39))="unavailable",LOWER(TRIM(H39))="denied",LOWER(TRIM(H39))="none",LOWER(TRIM(H39))="tbd",LOWER(TRIM(H39))="to be determined",LOWER(TRIM(H39))="-"),OR(LOWER(TRIM(I39))="unknown",LOWER(TRIM(I39))="not applicable",LOWER(TRIM(I39))="n/a",LOWER(TRIM(I39))="na",LOWER(TRIM(I39))="pending",LOWER(TRIM(I39))="unavailable",LOWER(TRIM(I39))="denied",LOWER(TRIM(I39))="none",LOWER(TRIM(I39))="tbd",LOWER(TRIM(I39))="to be determined",LOWER(TRIM(I39))="-"),OR(LOWER(TRIM(J39))="unknown",LOWER(TRIM(J39))="not applicable",LOWER(TRIM(J39))="n/a",LOWER(TRIM(J39))="na",LOWER(TRIM(J39))="pending",LOWER(TRIM(J39))="unavailable",LOWER(TRIM(J39))="denied",LOWER(TRIM(J39))="none",LOWER(TRIM(J39))="tbd",LOWER(TRIM(J39))="to be determined",LOWER(TRIM(J39))="-"),OR(LOWER(TRIM(K39))="unknown",LOWER(TRIM(K39))="not applicable",LOWER(TRIM(K39))="n/a",LOWER(TRIM(K39))="na",LOWER(TRIM(K39))="pending",LOWER(TRIM(K39))="unavailable",LOWER(TRIM(K39))="denied",LOWER(TRIM(K39))="none",LOWER(TRIM(K39))="tbd",LOWER(TRIM(K39))="to be determined",LOWER(TRIM(K39))="-"),OR(LOWER(TRIM(L39))="unknown",LOWER(TRIM(L39))="not applicable",LOWER(TRIM(L39))="n/a",LOWER(TRIM(L39))="na",LOWER(TRIM(L39))="pending",LOWER(TRIM(L39))="unavailable",LOWER(TRIM(L39))="denied",LOWER(TRIM(L39))="none",LOWER(TRIM(L39))="tbd",LOWER(TRIM(L39))="to be determined",LOWER(TRIM(L39))="-"),OR(LOWER(TRIM(M39))="unknown",LOWER(TRIM(M39))="not applicable",LOWER(TRIM(M39))="n/a",LOWER(TRIM(M39))="na",LOWER(TRIM(M39))="pending",LOWER(TRIM(M39))="unavailable",LOWER(TRIM(M39))="denied",LOWER(TRIM(M39))="none",LOWER(TRIM(M39))="tbd",LOWER(TRIM(M39))="to be determined",LOWER(TRIM(M39))="-"),OR(LOWER(TRIM(Q39))="unknown",LOWER(TRIM(Q39))="not applicable",LOWER(TRIM(Q39))="n/a",LOWER(TRIM(Q39))="na",LOWER(TRIM(Q39))="pending",LOWER(TRIM(Q39))="unavailable",LOWER(TRIM(Q39))="denied",LOWER(TRIM(Q39))="none",LOWER(TRIM(Q39))="tbd",LOWER(TRIM(Q39))="to be determined",LOWER(TRIM(Q39))="-")),"MISSING_OR_PLACEHOLDER",IF(COUNTIF($A$2:$A$101,A39)&gt;1,"DUPLICATE_SOURCE_ROW_ID",IF(COUNTIFS($D$2:$D$101,D39,$I$2:$I$101,I39,$K$2:$K$101,K39,$L$2:$L$101,L39)&gt;1,"DUPLICATE_GRAIN_GROUP",IF(D39&lt;&gt;'Report setup'!$B$2,"MIXED_ACCOUNT",IF(M39&lt;&gt;'Report setup'!$B$3,"MIXED_CURRENCY",IF(OR(K39&lt;&gt;'Report setup'!$B$5,L39&lt;&gt;'Report setup'!$B$6),"OUT_OF_SCOPE_WINDOW",IF(Q39&lt;&gt;'Report setup'!$B$14,"MIXED_ACTION",IF(OR(NOT(ISNUMBER(N39)),NOT(ISNUMBER(O39)),NOT(ISNUMBER(P39)),NOT(ISNUMBER(R39))),"INVALID_NUMERIC",IF(OR(N39&lt;0,O39&lt;0,P39&lt;0,R39&lt;0),"NEGATIVE_VALUE",IF(OR(O39&lt;&gt;INT(O39),P39&lt;&gt;INT(P39),R39&lt;&gt;INT(R39)),"INVALID_NUMERIC",IF(P39&gt;O39,"CLICKS_EXCEED_IMPRESSIONS",""))))))))))))</x:f>
      </x:c>
      <x:c r="U39" t="str">
        <x:f>IF(S39="Accepted",A39,"")</x:f>
      </x:c>
      <x:c r="V39" t="str">
        <x:f>IF(S39="Held",A39,"")</x:f>
      </x:c>
    </x:row>
    <x:row r="40">
      <x:c r="S40" t="str">
        <x:f>IF(A40="","",IF(T40="","Accepted","Held"))</x:f>
      </x:c>
      <x:c r="T40" t="str">
        <x:f>IF(COUNTA(A40:R40)=0,"",IF(OR(COUNTBLANK(A40:M40)&gt;0,Q40="",R40="",OR(LOWER(TRIM(A40))="unknown",LOWER(TRIM(A40))="not applicable",LOWER(TRIM(A40))="n/a",LOWER(TRIM(A40))="na",LOWER(TRIM(A40))="pending",LOWER(TRIM(A40))="unavailable",LOWER(TRIM(A40))="denied",LOWER(TRIM(A40))="none",LOWER(TRIM(A40))="tbd",LOWER(TRIM(A40))="to be determined",LOWER(TRIM(A40))="-"),OR(LOWER(TRIM(B40))="unknown",LOWER(TRIM(B40))="not applicable",LOWER(TRIM(B40))="n/a",LOWER(TRIM(B40))="na",LOWER(TRIM(B40))="pending",LOWER(TRIM(B40))="unavailable",LOWER(TRIM(B40))="denied",LOWER(TRIM(B40))="none",LOWER(TRIM(B40))="tbd",LOWER(TRIM(B40))="to be determined",LOWER(TRIM(B40))="-"),OR(LOWER(TRIM(C40))="unknown",LOWER(TRIM(C40))="not applicable",LOWER(TRIM(C40))="n/a",LOWER(TRIM(C40))="na",LOWER(TRIM(C40))="pending",LOWER(TRIM(C40))="unavailable",LOWER(TRIM(C40))="denied",LOWER(TRIM(C40))="none",LOWER(TRIM(C40))="tbd",LOWER(TRIM(C40))="to be determined",LOWER(TRIM(C40))="-"),OR(LOWER(TRIM(D40))="unknown",LOWER(TRIM(D40))="not applicable",LOWER(TRIM(D40))="n/a",LOWER(TRIM(D40))="na",LOWER(TRIM(D40))="pending",LOWER(TRIM(D40))="unavailable",LOWER(TRIM(D40))="denied",LOWER(TRIM(D40))="none",LOWER(TRIM(D40))="tbd",LOWER(TRIM(D40))="to be determined",LOWER(TRIM(D40))="-"),OR(LOWER(TRIM(E40))="unknown",LOWER(TRIM(E40))="not applicable",LOWER(TRIM(E40))="n/a",LOWER(TRIM(E40))="na",LOWER(TRIM(E40))="pending",LOWER(TRIM(E40))="unavailable",LOWER(TRIM(E40))="denied",LOWER(TRIM(E40))="none",LOWER(TRIM(E40))="tbd",LOWER(TRIM(E40))="to be determined",LOWER(TRIM(E40))="-"),OR(LOWER(TRIM(F40))="unknown",LOWER(TRIM(F40))="not applicable",LOWER(TRIM(F40))="n/a",LOWER(TRIM(F40))="na",LOWER(TRIM(F40))="pending",LOWER(TRIM(F40))="unavailable",LOWER(TRIM(F40))="denied",LOWER(TRIM(F40))="none",LOWER(TRIM(F40))="tbd",LOWER(TRIM(F40))="to be determined",LOWER(TRIM(F40))="-"),OR(LOWER(TRIM(G40))="unknown",LOWER(TRIM(G40))="not applicable",LOWER(TRIM(G40))="n/a",LOWER(TRIM(G40))="na",LOWER(TRIM(G40))="pending",LOWER(TRIM(G40))="unavailable",LOWER(TRIM(G40))="denied",LOWER(TRIM(G40))="none",LOWER(TRIM(G40))="tbd",LOWER(TRIM(G40))="to be determined",LOWER(TRIM(G40))="-"),OR(LOWER(TRIM(H40))="unknown",LOWER(TRIM(H40))="not applicable",LOWER(TRIM(H40))="n/a",LOWER(TRIM(H40))="na",LOWER(TRIM(H40))="pending",LOWER(TRIM(H40))="unavailable",LOWER(TRIM(H40))="denied",LOWER(TRIM(H40))="none",LOWER(TRIM(H40))="tbd",LOWER(TRIM(H40))="to be determined",LOWER(TRIM(H40))="-"),OR(LOWER(TRIM(I40))="unknown",LOWER(TRIM(I40))="not applicable",LOWER(TRIM(I40))="n/a",LOWER(TRIM(I40))="na",LOWER(TRIM(I40))="pending",LOWER(TRIM(I40))="unavailable",LOWER(TRIM(I40))="denied",LOWER(TRIM(I40))="none",LOWER(TRIM(I40))="tbd",LOWER(TRIM(I40))="to be determined",LOWER(TRIM(I40))="-"),OR(LOWER(TRIM(J40))="unknown",LOWER(TRIM(J40))="not applicable",LOWER(TRIM(J40))="n/a",LOWER(TRIM(J40))="na",LOWER(TRIM(J40))="pending",LOWER(TRIM(J40))="unavailable",LOWER(TRIM(J40))="denied",LOWER(TRIM(J40))="none",LOWER(TRIM(J40))="tbd",LOWER(TRIM(J40))="to be determined",LOWER(TRIM(J40))="-"),OR(LOWER(TRIM(K40))="unknown",LOWER(TRIM(K40))="not applicable",LOWER(TRIM(K40))="n/a",LOWER(TRIM(K40))="na",LOWER(TRIM(K40))="pending",LOWER(TRIM(K40))="unavailable",LOWER(TRIM(K40))="denied",LOWER(TRIM(K40))="none",LOWER(TRIM(K40))="tbd",LOWER(TRIM(K40))="to be determined",LOWER(TRIM(K40))="-"),OR(LOWER(TRIM(L40))="unknown",LOWER(TRIM(L40))="not applicable",LOWER(TRIM(L40))="n/a",LOWER(TRIM(L40))="na",LOWER(TRIM(L40))="pending",LOWER(TRIM(L40))="unavailable",LOWER(TRIM(L40))="denied",LOWER(TRIM(L40))="none",LOWER(TRIM(L40))="tbd",LOWER(TRIM(L40))="to be determined",LOWER(TRIM(L40))="-"),OR(LOWER(TRIM(M40))="unknown",LOWER(TRIM(M40))="not applicable",LOWER(TRIM(M40))="n/a",LOWER(TRIM(M40))="na",LOWER(TRIM(M40))="pending",LOWER(TRIM(M40))="unavailable",LOWER(TRIM(M40))="denied",LOWER(TRIM(M40))="none",LOWER(TRIM(M40))="tbd",LOWER(TRIM(M40))="to be determined",LOWER(TRIM(M40))="-"),OR(LOWER(TRIM(Q40))="unknown",LOWER(TRIM(Q40))="not applicable",LOWER(TRIM(Q40))="n/a",LOWER(TRIM(Q40))="na",LOWER(TRIM(Q40))="pending",LOWER(TRIM(Q40))="unavailable",LOWER(TRIM(Q40))="denied",LOWER(TRIM(Q40))="none",LOWER(TRIM(Q40))="tbd",LOWER(TRIM(Q40))="to be determined",LOWER(TRIM(Q40))="-")),"MISSING_OR_PLACEHOLDER",IF(COUNTIF($A$2:$A$101,A40)&gt;1,"DUPLICATE_SOURCE_ROW_ID",IF(COUNTIFS($D$2:$D$101,D40,$I$2:$I$101,I40,$K$2:$K$101,K40,$L$2:$L$101,L40)&gt;1,"DUPLICATE_GRAIN_GROUP",IF(D40&lt;&gt;'Report setup'!$B$2,"MIXED_ACCOUNT",IF(M40&lt;&gt;'Report setup'!$B$3,"MIXED_CURRENCY",IF(OR(K40&lt;&gt;'Report setup'!$B$5,L40&lt;&gt;'Report setup'!$B$6),"OUT_OF_SCOPE_WINDOW",IF(Q40&lt;&gt;'Report setup'!$B$14,"MIXED_ACTION",IF(OR(NOT(ISNUMBER(N40)),NOT(ISNUMBER(O40)),NOT(ISNUMBER(P40)),NOT(ISNUMBER(R40))),"INVALID_NUMERIC",IF(OR(N40&lt;0,O40&lt;0,P40&lt;0,R40&lt;0),"NEGATIVE_VALUE",IF(OR(O40&lt;&gt;INT(O40),P40&lt;&gt;INT(P40),R40&lt;&gt;INT(R40)),"INVALID_NUMERIC",IF(P40&gt;O40,"CLICKS_EXCEED_IMPRESSIONS",""))))))))))))</x:f>
      </x:c>
      <x:c r="U40" t="str">
        <x:f>IF(S40="Accepted",A40,"")</x:f>
      </x:c>
      <x:c r="V40" t="str">
        <x:f>IF(S40="Held",A40,"")</x:f>
      </x:c>
    </x:row>
    <x:row r="41">
      <x:c r="S41" t="str">
        <x:f>IF(A41="","",IF(T41="","Accepted","Held"))</x:f>
      </x:c>
      <x:c r="T41" t="str">
        <x:f>IF(COUNTA(A41:R41)=0,"",IF(OR(COUNTBLANK(A41:M41)&gt;0,Q41="",R41="",OR(LOWER(TRIM(A41))="unknown",LOWER(TRIM(A41))="not applicable",LOWER(TRIM(A41))="n/a",LOWER(TRIM(A41))="na",LOWER(TRIM(A41))="pending",LOWER(TRIM(A41))="unavailable",LOWER(TRIM(A41))="denied",LOWER(TRIM(A41))="none",LOWER(TRIM(A41))="tbd",LOWER(TRIM(A41))="to be determined",LOWER(TRIM(A41))="-"),OR(LOWER(TRIM(B41))="unknown",LOWER(TRIM(B41))="not applicable",LOWER(TRIM(B41))="n/a",LOWER(TRIM(B41))="na",LOWER(TRIM(B41))="pending",LOWER(TRIM(B41))="unavailable",LOWER(TRIM(B41))="denied",LOWER(TRIM(B41))="none",LOWER(TRIM(B41))="tbd",LOWER(TRIM(B41))="to be determined",LOWER(TRIM(B41))="-"),OR(LOWER(TRIM(C41))="unknown",LOWER(TRIM(C41))="not applicable",LOWER(TRIM(C41))="n/a",LOWER(TRIM(C41))="na",LOWER(TRIM(C41))="pending",LOWER(TRIM(C41))="unavailable",LOWER(TRIM(C41))="denied",LOWER(TRIM(C41))="none",LOWER(TRIM(C41))="tbd",LOWER(TRIM(C41))="to be determined",LOWER(TRIM(C41))="-"),OR(LOWER(TRIM(D41))="unknown",LOWER(TRIM(D41))="not applicable",LOWER(TRIM(D41))="n/a",LOWER(TRIM(D41))="na",LOWER(TRIM(D41))="pending",LOWER(TRIM(D41))="unavailable",LOWER(TRIM(D41))="denied",LOWER(TRIM(D41))="none",LOWER(TRIM(D41))="tbd",LOWER(TRIM(D41))="to be determined",LOWER(TRIM(D41))="-"),OR(LOWER(TRIM(E41))="unknown",LOWER(TRIM(E41))="not applicable",LOWER(TRIM(E41))="n/a",LOWER(TRIM(E41))="na",LOWER(TRIM(E41))="pending",LOWER(TRIM(E41))="unavailable",LOWER(TRIM(E41))="denied",LOWER(TRIM(E41))="none",LOWER(TRIM(E41))="tbd",LOWER(TRIM(E41))="to be determined",LOWER(TRIM(E41))="-"),OR(LOWER(TRIM(F41))="unknown",LOWER(TRIM(F41))="not applicable",LOWER(TRIM(F41))="n/a",LOWER(TRIM(F41))="na",LOWER(TRIM(F41))="pending",LOWER(TRIM(F41))="unavailable",LOWER(TRIM(F41))="denied",LOWER(TRIM(F41))="none",LOWER(TRIM(F41))="tbd",LOWER(TRIM(F41))="to be determined",LOWER(TRIM(F41))="-"),OR(LOWER(TRIM(G41))="unknown",LOWER(TRIM(G41))="not applicable",LOWER(TRIM(G41))="n/a",LOWER(TRIM(G41))="na",LOWER(TRIM(G41))="pending",LOWER(TRIM(G41))="unavailable",LOWER(TRIM(G41))="denied",LOWER(TRIM(G41))="none",LOWER(TRIM(G41))="tbd",LOWER(TRIM(G41))="to be determined",LOWER(TRIM(G41))="-"),OR(LOWER(TRIM(H41))="unknown",LOWER(TRIM(H41))="not applicable",LOWER(TRIM(H41))="n/a",LOWER(TRIM(H41))="na",LOWER(TRIM(H41))="pending",LOWER(TRIM(H41))="unavailable",LOWER(TRIM(H41))="denied",LOWER(TRIM(H41))="none",LOWER(TRIM(H41))="tbd",LOWER(TRIM(H41))="to be determined",LOWER(TRIM(H41))="-"),OR(LOWER(TRIM(I41))="unknown",LOWER(TRIM(I41))="not applicable",LOWER(TRIM(I41))="n/a",LOWER(TRIM(I41))="na",LOWER(TRIM(I41))="pending",LOWER(TRIM(I41))="unavailable",LOWER(TRIM(I41))="denied",LOWER(TRIM(I41))="none",LOWER(TRIM(I41))="tbd",LOWER(TRIM(I41))="to be determined",LOWER(TRIM(I41))="-"),OR(LOWER(TRIM(J41))="unknown",LOWER(TRIM(J41))="not applicable",LOWER(TRIM(J41))="n/a",LOWER(TRIM(J41))="na",LOWER(TRIM(J41))="pending",LOWER(TRIM(J41))="unavailable",LOWER(TRIM(J41))="denied",LOWER(TRIM(J41))="none",LOWER(TRIM(J41))="tbd",LOWER(TRIM(J41))="to be determined",LOWER(TRIM(J41))="-"),OR(LOWER(TRIM(K41))="unknown",LOWER(TRIM(K41))="not applicable",LOWER(TRIM(K41))="n/a",LOWER(TRIM(K41))="na",LOWER(TRIM(K41))="pending",LOWER(TRIM(K41))="unavailable",LOWER(TRIM(K41))="denied",LOWER(TRIM(K41))="none",LOWER(TRIM(K41))="tbd",LOWER(TRIM(K41))="to be determined",LOWER(TRIM(K41))="-"),OR(LOWER(TRIM(L41))="unknown",LOWER(TRIM(L41))="not applicable",LOWER(TRIM(L41))="n/a",LOWER(TRIM(L41))="na",LOWER(TRIM(L41))="pending",LOWER(TRIM(L41))="unavailable",LOWER(TRIM(L41))="denied",LOWER(TRIM(L41))="none",LOWER(TRIM(L41))="tbd",LOWER(TRIM(L41))="to be determined",LOWER(TRIM(L41))="-"),OR(LOWER(TRIM(M41))="unknown",LOWER(TRIM(M41))="not applicable",LOWER(TRIM(M41))="n/a",LOWER(TRIM(M41))="na",LOWER(TRIM(M41))="pending",LOWER(TRIM(M41))="unavailable",LOWER(TRIM(M41))="denied",LOWER(TRIM(M41))="none",LOWER(TRIM(M41))="tbd",LOWER(TRIM(M41))="to be determined",LOWER(TRIM(M41))="-"),OR(LOWER(TRIM(Q41))="unknown",LOWER(TRIM(Q41))="not applicable",LOWER(TRIM(Q41))="n/a",LOWER(TRIM(Q41))="na",LOWER(TRIM(Q41))="pending",LOWER(TRIM(Q41))="unavailable",LOWER(TRIM(Q41))="denied",LOWER(TRIM(Q41))="none",LOWER(TRIM(Q41))="tbd",LOWER(TRIM(Q41))="to be determined",LOWER(TRIM(Q41))="-")),"MISSING_OR_PLACEHOLDER",IF(COUNTIF($A$2:$A$101,A41)&gt;1,"DUPLICATE_SOURCE_ROW_ID",IF(COUNTIFS($D$2:$D$101,D41,$I$2:$I$101,I41,$K$2:$K$101,K41,$L$2:$L$101,L41)&gt;1,"DUPLICATE_GRAIN_GROUP",IF(D41&lt;&gt;'Report setup'!$B$2,"MIXED_ACCOUNT",IF(M41&lt;&gt;'Report setup'!$B$3,"MIXED_CURRENCY",IF(OR(K41&lt;&gt;'Report setup'!$B$5,L41&lt;&gt;'Report setup'!$B$6),"OUT_OF_SCOPE_WINDOW",IF(Q41&lt;&gt;'Report setup'!$B$14,"MIXED_ACTION",IF(OR(NOT(ISNUMBER(N41)),NOT(ISNUMBER(O41)),NOT(ISNUMBER(P41)),NOT(ISNUMBER(R41))),"INVALID_NUMERIC",IF(OR(N41&lt;0,O41&lt;0,P41&lt;0,R41&lt;0),"NEGATIVE_VALUE",IF(OR(O41&lt;&gt;INT(O41),P41&lt;&gt;INT(P41),R41&lt;&gt;INT(R41)),"INVALID_NUMERIC",IF(P41&gt;O41,"CLICKS_EXCEED_IMPRESSIONS",""))))))))))))</x:f>
      </x:c>
      <x:c r="U41" t="str">
        <x:f>IF(S41="Accepted",A41,"")</x:f>
      </x:c>
      <x:c r="V41" t="str">
        <x:f>IF(S41="Held",A41,"")</x:f>
      </x:c>
    </x:row>
    <x:row r="42">
      <x:c r="S42" t="str">
        <x:f>IF(A42="","",IF(T42="","Accepted","Held"))</x:f>
      </x:c>
      <x:c r="T42" t="str">
        <x:f>IF(COUNTA(A42:R42)=0,"",IF(OR(COUNTBLANK(A42:M42)&gt;0,Q42="",R42="",OR(LOWER(TRIM(A42))="unknown",LOWER(TRIM(A42))="not applicable",LOWER(TRIM(A42))="n/a",LOWER(TRIM(A42))="na",LOWER(TRIM(A42))="pending",LOWER(TRIM(A42))="unavailable",LOWER(TRIM(A42))="denied",LOWER(TRIM(A42))="none",LOWER(TRIM(A42))="tbd",LOWER(TRIM(A42))="to be determined",LOWER(TRIM(A42))="-"),OR(LOWER(TRIM(B42))="unknown",LOWER(TRIM(B42))="not applicable",LOWER(TRIM(B42))="n/a",LOWER(TRIM(B42))="na",LOWER(TRIM(B42))="pending",LOWER(TRIM(B42))="unavailable",LOWER(TRIM(B42))="denied",LOWER(TRIM(B42))="none",LOWER(TRIM(B42))="tbd",LOWER(TRIM(B42))="to be determined",LOWER(TRIM(B42))="-"),OR(LOWER(TRIM(C42))="unknown",LOWER(TRIM(C42))="not applicable",LOWER(TRIM(C42))="n/a",LOWER(TRIM(C42))="na",LOWER(TRIM(C42))="pending",LOWER(TRIM(C42))="unavailable",LOWER(TRIM(C42))="denied",LOWER(TRIM(C42))="none",LOWER(TRIM(C42))="tbd",LOWER(TRIM(C42))="to be determined",LOWER(TRIM(C42))="-"),OR(LOWER(TRIM(D42))="unknown",LOWER(TRIM(D42))="not applicable",LOWER(TRIM(D42))="n/a",LOWER(TRIM(D42))="na",LOWER(TRIM(D42))="pending",LOWER(TRIM(D42))="unavailable",LOWER(TRIM(D42))="denied",LOWER(TRIM(D42))="none",LOWER(TRIM(D42))="tbd",LOWER(TRIM(D42))="to be determined",LOWER(TRIM(D42))="-"),OR(LOWER(TRIM(E42))="unknown",LOWER(TRIM(E42))="not applicable",LOWER(TRIM(E42))="n/a",LOWER(TRIM(E42))="na",LOWER(TRIM(E42))="pending",LOWER(TRIM(E42))="unavailable",LOWER(TRIM(E42))="denied",LOWER(TRIM(E42))="none",LOWER(TRIM(E42))="tbd",LOWER(TRIM(E42))="to be determined",LOWER(TRIM(E42))="-"),OR(LOWER(TRIM(F42))="unknown",LOWER(TRIM(F42))="not applicable",LOWER(TRIM(F42))="n/a",LOWER(TRIM(F42))="na",LOWER(TRIM(F42))="pending",LOWER(TRIM(F42))="unavailable",LOWER(TRIM(F42))="denied",LOWER(TRIM(F42))="none",LOWER(TRIM(F42))="tbd",LOWER(TRIM(F42))="to be determined",LOWER(TRIM(F42))="-"),OR(LOWER(TRIM(G42))="unknown",LOWER(TRIM(G42))="not applicable",LOWER(TRIM(G42))="n/a",LOWER(TRIM(G42))="na",LOWER(TRIM(G42))="pending",LOWER(TRIM(G42))="unavailable",LOWER(TRIM(G42))="denied",LOWER(TRIM(G42))="none",LOWER(TRIM(G42))="tbd",LOWER(TRIM(G42))="to be determined",LOWER(TRIM(G42))="-"),OR(LOWER(TRIM(H42))="unknown",LOWER(TRIM(H42))="not applicable",LOWER(TRIM(H42))="n/a",LOWER(TRIM(H42))="na",LOWER(TRIM(H42))="pending",LOWER(TRIM(H42))="unavailable",LOWER(TRIM(H42))="denied",LOWER(TRIM(H42))="none",LOWER(TRIM(H42))="tbd",LOWER(TRIM(H42))="to be determined",LOWER(TRIM(H42))="-"),OR(LOWER(TRIM(I42))="unknown",LOWER(TRIM(I42))="not applicable",LOWER(TRIM(I42))="n/a",LOWER(TRIM(I42))="na",LOWER(TRIM(I42))="pending",LOWER(TRIM(I42))="unavailable",LOWER(TRIM(I42))="denied",LOWER(TRIM(I42))="none",LOWER(TRIM(I42))="tbd",LOWER(TRIM(I42))="to be determined",LOWER(TRIM(I42))="-"),OR(LOWER(TRIM(J42))="unknown",LOWER(TRIM(J42))="not applicable",LOWER(TRIM(J42))="n/a",LOWER(TRIM(J42))="na",LOWER(TRIM(J42))="pending",LOWER(TRIM(J42))="unavailable",LOWER(TRIM(J42))="denied",LOWER(TRIM(J42))="none",LOWER(TRIM(J42))="tbd",LOWER(TRIM(J42))="to be determined",LOWER(TRIM(J42))="-"),OR(LOWER(TRIM(K42))="unknown",LOWER(TRIM(K42))="not applicable",LOWER(TRIM(K42))="n/a",LOWER(TRIM(K42))="na",LOWER(TRIM(K42))="pending",LOWER(TRIM(K42))="unavailable",LOWER(TRIM(K42))="denied",LOWER(TRIM(K42))="none",LOWER(TRIM(K42))="tbd",LOWER(TRIM(K42))="to be determined",LOWER(TRIM(K42))="-"),OR(LOWER(TRIM(L42))="unknown",LOWER(TRIM(L42))="not applicable",LOWER(TRIM(L42))="n/a",LOWER(TRIM(L42))="na",LOWER(TRIM(L42))="pending",LOWER(TRIM(L42))="unavailable",LOWER(TRIM(L42))="denied",LOWER(TRIM(L42))="none",LOWER(TRIM(L42))="tbd",LOWER(TRIM(L42))="to be determined",LOWER(TRIM(L42))="-"),OR(LOWER(TRIM(M42))="unknown",LOWER(TRIM(M42))="not applicable",LOWER(TRIM(M42))="n/a",LOWER(TRIM(M42))="na",LOWER(TRIM(M42))="pending",LOWER(TRIM(M42))="unavailable",LOWER(TRIM(M42))="denied",LOWER(TRIM(M42))="none",LOWER(TRIM(M42))="tbd",LOWER(TRIM(M42))="to be determined",LOWER(TRIM(M42))="-"),OR(LOWER(TRIM(Q42))="unknown",LOWER(TRIM(Q42))="not applicable",LOWER(TRIM(Q42))="n/a",LOWER(TRIM(Q42))="na",LOWER(TRIM(Q42))="pending",LOWER(TRIM(Q42))="unavailable",LOWER(TRIM(Q42))="denied",LOWER(TRIM(Q42))="none",LOWER(TRIM(Q42))="tbd",LOWER(TRIM(Q42))="to be determined",LOWER(TRIM(Q42))="-")),"MISSING_OR_PLACEHOLDER",IF(COUNTIF($A$2:$A$101,A42)&gt;1,"DUPLICATE_SOURCE_ROW_ID",IF(COUNTIFS($D$2:$D$101,D42,$I$2:$I$101,I42,$K$2:$K$101,K42,$L$2:$L$101,L42)&gt;1,"DUPLICATE_GRAIN_GROUP",IF(D42&lt;&gt;'Report setup'!$B$2,"MIXED_ACCOUNT",IF(M42&lt;&gt;'Report setup'!$B$3,"MIXED_CURRENCY",IF(OR(K42&lt;&gt;'Report setup'!$B$5,L42&lt;&gt;'Report setup'!$B$6),"OUT_OF_SCOPE_WINDOW",IF(Q42&lt;&gt;'Report setup'!$B$14,"MIXED_ACTION",IF(OR(NOT(ISNUMBER(N42)),NOT(ISNUMBER(O42)),NOT(ISNUMBER(P42)),NOT(ISNUMBER(R42))),"INVALID_NUMERIC",IF(OR(N42&lt;0,O42&lt;0,P42&lt;0,R42&lt;0),"NEGATIVE_VALUE",IF(OR(O42&lt;&gt;INT(O42),P42&lt;&gt;INT(P42),R42&lt;&gt;INT(R42)),"INVALID_NUMERIC",IF(P42&gt;O42,"CLICKS_EXCEED_IMPRESSIONS",""))))))))))))</x:f>
      </x:c>
      <x:c r="U42" t="str">
        <x:f>IF(S42="Accepted",A42,"")</x:f>
      </x:c>
      <x:c r="V42" t="str">
        <x:f>IF(S42="Held",A42,"")</x:f>
      </x:c>
    </x:row>
    <x:row r="43">
      <x:c r="S43" t="str">
        <x:f>IF(A43="","",IF(T43="","Accepted","Held"))</x:f>
      </x:c>
      <x:c r="T43" t="str">
        <x:f>IF(COUNTA(A43:R43)=0,"",IF(OR(COUNTBLANK(A43:M43)&gt;0,Q43="",R43="",OR(LOWER(TRIM(A43))="unknown",LOWER(TRIM(A43))="not applicable",LOWER(TRIM(A43))="n/a",LOWER(TRIM(A43))="na",LOWER(TRIM(A43))="pending",LOWER(TRIM(A43))="unavailable",LOWER(TRIM(A43))="denied",LOWER(TRIM(A43))="none",LOWER(TRIM(A43))="tbd",LOWER(TRIM(A43))="to be determined",LOWER(TRIM(A43))="-"),OR(LOWER(TRIM(B43))="unknown",LOWER(TRIM(B43))="not applicable",LOWER(TRIM(B43))="n/a",LOWER(TRIM(B43))="na",LOWER(TRIM(B43))="pending",LOWER(TRIM(B43))="unavailable",LOWER(TRIM(B43))="denied",LOWER(TRIM(B43))="none",LOWER(TRIM(B43))="tbd",LOWER(TRIM(B43))="to be determined",LOWER(TRIM(B43))="-"),OR(LOWER(TRIM(C43))="unknown",LOWER(TRIM(C43))="not applicable",LOWER(TRIM(C43))="n/a",LOWER(TRIM(C43))="na",LOWER(TRIM(C43))="pending",LOWER(TRIM(C43))="unavailable",LOWER(TRIM(C43))="denied",LOWER(TRIM(C43))="none",LOWER(TRIM(C43))="tbd",LOWER(TRIM(C43))="to be determined",LOWER(TRIM(C43))="-"),OR(LOWER(TRIM(D43))="unknown",LOWER(TRIM(D43))="not applicable",LOWER(TRIM(D43))="n/a",LOWER(TRIM(D43))="na",LOWER(TRIM(D43))="pending",LOWER(TRIM(D43))="unavailable",LOWER(TRIM(D43))="denied",LOWER(TRIM(D43))="none",LOWER(TRIM(D43))="tbd",LOWER(TRIM(D43))="to be determined",LOWER(TRIM(D43))="-"),OR(LOWER(TRIM(E43))="unknown",LOWER(TRIM(E43))="not applicable",LOWER(TRIM(E43))="n/a",LOWER(TRIM(E43))="na",LOWER(TRIM(E43))="pending",LOWER(TRIM(E43))="unavailable",LOWER(TRIM(E43))="denied",LOWER(TRIM(E43))="none",LOWER(TRIM(E43))="tbd",LOWER(TRIM(E43))="to be determined",LOWER(TRIM(E43))="-"),OR(LOWER(TRIM(F43))="unknown",LOWER(TRIM(F43))="not applicable",LOWER(TRIM(F43))="n/a",LOWER(TRIM(F43))="na",LOWER(TRIM(F43))="pending",LOWER(TRIM(F43))="unavailable",LOWER(TRIM(F43))="denied",LOWER(TRIM(F43))="none",LOWER(TRIM(F43))="tbd",LOWER(TRIM(F43))="to be determined",LOWER(TRIM(F43))="-"),OR(LOWER(TRIM(G43))="unknown",LOWER(TRIM(G43))="not applicable",LOWER(TRIM(G43))="n/a",LOWER(TRIM(G43))="na",LOWER(TRIM(G43))="pending",LOWER(TRIM(G43))="unavailable",LOWER(TRIM(G43))="denied",LOWER(TRIM(G43))="none",LOWER(TRIM(G43))="tbd",LOWER(TRIM(G43))="to be determined",LOWER(TRIM(G43))="-"),OR(LOWER(TRIM(H43))="unknown",LOWER(TRIM(H43))="not applicable",LOWER(TRIM(H43))="n/a",LOWER(TRIM(H43))="na",LOWER(TRIM(H43))="pending",LOWER(TRIM(H43))="unavailable",LOWER(TRIM(H43))="denied",LOWER(TRIM(H43))="none",LOWER(TRIM(H43))="tbd",LOWER(TRIM(H43))="to be determined",LOWER(TRIM(H43))="-"),OR(LOWER(TRIM(I43))="unknown",LOWER(TRIM(I43))="not applicable",LOWER(TRIM(I43))="n/a",LOWER(TRIM(I43))="na",LOWER(TRIM(I43))="pending",LOWER(TRIM(I43))="unavailable",LOWER(TRIM(I43))="denied",LOWER(TRIM(I43))="none",LOWER(TRIM(I43))="tbd",LOWER(TRIM(I43))="to be determined",LOWER(TRIM(I43))="-"),OR(LOWER(TRIM(J43))="unknown",LOWER(TRIM(J43))="not applicable",LOWER(TRIM(J43))="n/a",LOWER(TRIM(J43))="na",LOWER(TRIM(J43))="pending",LOWER(TRIM(J43))="unavailable",LOWER(TRIM(J43))="denied",LOWER(TRIM(J43))="none",LOWER(TRIM(J43))="tbd",LOWER(TRIM(J43))="to be determined",LOWER(TRIM(J43))="-"),OR(LOWER(TRIM(K43))="unknown",LOWER(TRIM(K43))="not applicable",LOWER(TRIM(K43))="n/a",LOWER(TRIM(K43))="na",LOWER(TRIM(K43))="pending",LOWER(TRIM(K43))="unavailable",LOWER(TRIM(K43))="denied",LOWER(TRIM(K43))="none",LOWER(TRIM(K43))="tbd",LOWER(TRIM(K43))="to be determined",LOWER(TRIM(K43))="-"),OR(LOWER(TRIM(L43))="unknown",LOWER(TRIM(L43))="not applicable",LOWER(TRIM(L43))="n/a",LOWER(TRIM(L43))="na",LOWER(TRIM(L43))="pending",LOWER(TRIM(L43))="unavailable",LOWER(TRIM(L43))="denied",LOWER(TRIM(L43))="none",LOWER(TRIM(L43))="tbd",LOWER(TRIM(L43))="to be determined",LOWER(TRIM(L43))="-"),OR(LOWER(TRIM(M43))="unknown",LOWER(TRIM(M43))="not applicable",LOWER(TRIM(M43))="n/a",LOWER(TRIM(M43))="na",LOWER(TRIM(M43))="pending",LOWER(TRIM(M43))="unavailable",LOWER(TRIM(M43))="denied",LOWER(TRIM(M43))="none",LOWER(TRIM(M43))="tbd",LOWER(TRIM(M43))="to be determined",LOWER(TRIM(M43))="-"),OR(LOWER(TRIM(Q43))="unknown",LOWER(TRIM(Q43))="not applicable",LOWER(TRIM(Q43))="n/a",LOWER(TRIM(Q43))="na",LOWER(TRIM(Q43))="pending",LOWER(TRIM(Q43))="unavailable",LOWER(TRIM(Q43))="denied",LOWER(TRIM(Q43))="none",LOWER(TRIM(Q43))="tbd",LOWER(TRIM(Q43))="to be determined",LOWER(TRIM(Q43))="-")),"MISSING_OR_PLACEHOLDER",IF(COUNTIF($A$2:$A$101,A43)&gt;1,"DUPLICATE_SOURCE_ROW_ID",IF(COUNTIFS($D$2:$D$101,D43,$I$2:$I$101,I43,$K$2:$K$101,K43,$L$2:$L$101,L43)&gt;1,"DUPLICATE_GRAIN_GROUP",IF(D43&lt;&gt;'Report setup'!$B$2,"MIXED_ACCOUNT",IF(M43&lt;&gt;'Report setup'!$B$3,"MIXED_CURRENCY",IF(OR(K43&lt;&gt;'Report setup'!$B$5,L43&lt;&gt;'Report setup'!$B$6),"OUT_OF_SCOPE_WINDOW",IF(Q43&lt;&gt;'Report setup'!$B$14,"MIXED_ACTION",IF(OR(NOT(ISNUMBER(N43)),NOT(ISNUMBER(O43)),NOT(ISNUMBER(P43)),NOT(ISNUMBER(R43))),"INVALID_NUMERIC",IF(OR(N43&lt;0,O43&lt;0,P43&lt;0,R43&lt;0),"NEGATIVE_VALUE",IF(OR(O43&lt;&gt;INT(O43),P43&lt;&gt;INT(P43),R43&lt;&gt;INT(R43)),"INVALID_NUMERIC",IF(P43&gt;O43,"CLICKS_EXCEED_IMPRESSIONS",""))))))))))))</x:f>
      </x:c>
      <x:c r="U43" t="str">
        <x:f>IF(S43="Accepted",A43,"")</x:f>
      </x:c>
      <x:c r="V43" t="str">
        <x:f>IF(S43="Held",A43,"")</x:f>
      </x:c>
    </x:row>
    <x:row r="44">
      <x:c r="S44" t="str">
        <x:f>IF(A44="","",IF(T44="","Accepted","Held"))</x:f>
      </x:c>
      <x:c r="T44" t="str">
        <x:f>IF(COUNTA(A44:R44)=0,"",IF(OR(COUNTBLANK(A44:M44)&gt;0,Q44="",R44="",OR(LOWER(TRIM(A44))="unknown",LOWER(TRIM(A44))="not applicable",LOWER(TRIM(A44))="n/a",LOWER(TRIM(A44))="na",LOWER(TRIM(A44))="pending",LOWER(TRIM(A44))="unavailable",LOWER(TRIM(A44))="denied",LOWER(TRIM(A44))="none",LOWER(TRIM(A44))="tbd",LOWER(TRIM(A44))="to be determined",LOWER(TRIM(A44))="-"),OR(LOWER(TRIM(B44))="unknown",LOWER(TRIM(B44))="not applicable",LOWER(TRIM(B44))="n/a",LOWER(TRIM(B44))="na",LOWER(TRIM(B44))="pending",LOWER(TRIM(B44))="unavailable",LOWER(TRIM(B44))="denied",LOWER(TRIM(B44))="none",LOWER(TRIM(B44))="tbd",LOWER(TRIM(B44))="to be determined",LOWER(TRIM(B44))="-"),OR(LOWER(TRIM(C44))="unknown",LOWER(TRIM(C44))="not applicable",LOWER(TRIM(C44))="n/a",LOWER(TRIM(C44))="na",LOWER(TRIM(C44))="pending",LOWER(TRIM(C44))="unavailable",LOWER(TRIM(C44))="denied",LOWER(TRIM(C44))="none",LOWER(TRIM(C44))="tbd",LOWER(TRIM(C44))="to be determined",LOWER(TRIM(C44))="-"),OR(LOWER(TRIM(D44))="unknown",LOWER(TRIM(D44))="not applicable",LOWER(TRIM(D44))="n/a",LOWER(TRIM(D44))="na",LOWER(TRIM(D44))="pending",LOWER(TRIM(D44))="unavailable",LOWER(TRIM(D44))="denied",LOWER(TRIM(D44))="none",LOWER(TRIM(D44))="tbd",LOWER(TRIM(D44))="to be determined",LOWER(TRIM(D44))="-"),OR(LOWER(TRIM(E44))="unknown",LOWER(TRIM(E44))="not applicable",LOWER(TRIM(E44))="n/a",LOWER(TRIM(E44))="na",LOWER(TRIM(E44))="pending",LOWER(TRIM(E44))="unavailable",LOWER(TRIM(E44))="denied",LOWER(TRIM(E44))="none",LOWER(TRIM(E44))="tbd",LOWER(TRIM(E44))="to be determined",LOWER(TRIM(E44))="-"),OR(LOWER(TRIM(F44))="unknown",LOWER(TRIM(F44))="not applicable",LOWER(TRIM(F44))="n/a",LOWER(TRIM(F44))="na",LOWER(TRIM(F44))="pending",LOWER(TRIM(F44))="unavailable",LOWER(TRIM(F44))="denied",LOWER(TRIM(F44))="none",LOWER(TRIM(F44))="tbd",LOWER(TRIM(F44))="to be determined",LOWER(TRIM(F44))="-"),OR(LOWER(TRIM(G44))="unknown",LOWER(TRIM(G44))="not applicable",LOWER(TRIM(G44))="n/a",LOWER(TRIM(G44))="na",LOWER(TRIM(G44))="pending",LOWER(TRIM(G44))="unavailable",LOWER(TRIM(G44))="denied",LOWER(TRIM(G44))="none",LOWER(TRIM(G44))="tbd",LOWER(TRIM(G44))="to be determined",LOWER(TRIM(G44))="-"),OR(LOWER(TRIM(H44))="unknown",LOWER(TRIM(H44))="not applicable",LOWER(TRIM(H44))="n/a",LOWER(TRIM(H44))="na",LOWER(TRIM(H44))="pending",LOWER(TRIM(H44))="unavailable",LOWER(TRIM(H44))="denied",LOWER(TRIM(H44))="none",LOWER(TRIM(H44))="tbd",LOWER(TRIM(H44))="to be determined",LOWER(TRIM(H44))="-"),OR(LOWER(TRIM(I44))="unknown",LOWER(TRIM(I44))="not applicable",LOWER(TRIM(I44))="n/a",LOWER(TRIM(I44))="na",LOWER(TRIM(I44))="pending",LOWER(TRIM(I44))="unavailable",LOWER(TRIM(I44))="denied",LOWER(TRIM(I44))="none",LOWER(TRIM(I44))="tbd",LOWER(TRIM(I44))="to be determined",LOWER(TRIM(I44))="-"),OR(LOWER(TRIM(J44))="unknown",LOWER(TRIM(J44))="not applicable",LOWER(TRIM(J44))="n/a",LOWER(TRIM(J44))="na",LOWER(TRIM(J44))="pending",LOWER(TRIM(J44))="unavailable",LOWER(TRIM(J44))="denied",LOWER(TRIM(J44))="none",LOWER(TRIM(J44))="tbd",LOWER(TRIM(J44))="to be determined",LOWER(TRIM(J44))="-"),OR(LOWER(TRIM(K44))="unknown",LOWER(TRIM(K44))="not applicable",LOWER(TRIM(K44))="n/a",LOWER(TRIM(K44))="na",LOWER(TRIM(K44))="pending",LOWER(TRIM(K44))="unavailable",LOWER(TRIM(K44))="denied",LOWER(TRIM(K44))="none",LOWER(TRIM(K44))="tbd",LOWER(TRIM(K44))="to be determined",LOWER(TRIM(K44))="-"),OR(LOWER(TRIM(L44))="unknown",LOWER(TRIM(L44))="not applicable",LOWER(TRIM(L44))="n/a",LOWER(TRIM(L44))="na",LOWER(TRIM(L44))="pending",LOWER(TRIM(L44))="unavailable",LOWER(TRIM(L44))="denied",LOWER(TRIM(L44))="none",LOWER(TRIM(L44))="tbd",LOWER(TRIM(L44))="to be determined",LOWER(TRIM(L44))="-"),OR(LOWER(TRIM(M44))="unknown",LOWER(TRIM(M44))="not applicable",LOWER(TRIM(M44))="n/a",LOWER(TRIM(M44))="na",LOWER(TRIM(M44))="pending",LOWER(TRIM(M44))="unavailable",LOWER(TRIM(M44))="denied",LOWER(TRIM(M44))="none",LOWER(TRIM(M44))="tbd",LOWER(TRIM(M44))="to be determined",LOWER(TRIM(M44))="-"),OR(LOWER(TRIM(Q44))="unknown",LOWER(TRIM(Q44))="not applicable",LOWER(TRIM(Q44))="n/a",LOWER(TRIM(Q44))="na",LOWER(TRIM(Q44))="pending",LOWER(TRIM(Q44))="unavailable",LOWER(TRIM(Q44))="denied",LOWER(TRIM(Q44))="none",LOWER(TRIM(Q44))="tbd",LOWER(TRIM(Q44))="to be determined",LOWER(TRIM(Q44))="-")),"MISSING_OR_PLACEHOLDER",IF(COUNTIF($A$2:$A$101,A44)&gt;1,"DUPLICATE_SOURCE_ROW_ID",IF(COUNTIFS($D$2:$D$101,D44,$I$2:$I$101,I44,$K$2:$K$101,K44,$L$2:$L$101,L44)&gt;1,"DUPLICATE_GRAIN_GROUP",IF(D44&lt;&gt;'Report setup'!$B$2,"MIXED_ACCOUNT",IF(M44&lt;&gt;'Report setup'!$B$3,"MIXED_CURRENCY",IF(OR(K44&lt;&gt;'Report setup'!$B$5,L44&lt;&gt;'Report setup'!$B$6),"OUT_OF_SCOPE_WINDOW",IF(Q44&lt;&gt;'Report setup'!$B$14,"MIXED_ACTION",IF(OR(NOT(ISNUMBER(N44)),NOT(ISNUMBER(O44)),NOT(ISNUMBER(P44)),NOT(ISNUMBER(R44))),"INVALID_NUMERIC",IF(OR(N44&lt;0,O44&lt;0,P44&lt;0,R44&lt;0),"NEGATIVE_VALUE",IF(OR(O44&lt;&gt;INT(O44),P44&lt;&gt;INT(P44),R44&lt;&gt;INT(R44)),"INVALID_NUMERIC",IF(P44&gt;O44,"CLICKS_EXCEED_IMPRESSIONS",""))))))))))))</x:f>
      </x:c>
      <x:c r="U44" t="str">
        <x:f>IF(S44="Accepted",A44,"")</x:f>
      </x:c>
      <x:c r="V44" t="str">
        <x:f>IF(S44="Held",A44,"")</x:f>
      </x:c>
    </x:row>
    <x:row r="45">
      <x:c r="S45" t="str">
        <x:f>IF(A45="","",IF(T45="","Accepted","Held"))</x:f>
      </x:c>
      <x:c r="T45" t="str">
        <x:f>IF(COUNTA(A45:R45)=0,"",IF(OR(COUNTBLANK(A45:M45)&gt;0,Q45="",R45="",OR(LOWER(TRIM(A45))="unknown",LOWER(TRIM(A45))="not applicable",LOWER(TRIM(A45))="n/a",LOWER(TRIM(A45))="na",LOWER(TRIM(A45))="pending",LOWER(TRIM(A45))="unavailable",LOWER(TRIM(A45))="denied",LOWER(TRIM(A45))="none",LOWER(TRIM(A45))="tbd",LOWER(TRIM(A45))="to be determined",LOWER(TRIM(A45))="-"),OR(LOWER(TRIM(B45))="unknown",LOWER(TRIM(B45))="not applicable",LOWER(TRIM(B45))="n/a",LOWER(TRIM(B45))="na",LOWER(TRIM(B45))="pending",LOWER(TRIM(B45))="unavailable",LOWER(TRIM(B45))="denied",LOWER(TRIM(B45))="none",LOWER(TRIM(B45))="tbd",LOWER(TRIM(B45))="to be determined",LOWER(TRIM(B45))="-"),OR(LOWER(TRIM(C45))="unknown",LOWER(TRIM(C45))="not applicable",LOWER(TRIM(C45))="n/a",LOWER(TRIM(C45))="na",LOWER(TRIM(C45))="pending",LOWER(TRIM(C45))="unavailable",LOWER(TRIM(C45))="denied",LOWER(TRIM(C45))="none",LOWER(TRIM(C45))="tbd",LOWER(TRIM(C45))="to be determined",LOWER(TRIM(C45))="-"),OR(LOWER(TRIM(D45))="unknown",LOWER(TRIM(D45))="not applicable",LOWER(TRIM(D45))="n/a",LOWER(TRIM(D45))="na",LOWER(TRIM(D45))="pending",LOWER(TRIM(D45))="unavailable",LOWER(TRIM(D45))="denied",LOWER(TRIM(D45))="none",LOWER(TRIM(D45))="tbd",LOWER(TRIM(D45))="to be determined",LOWER(TRIM(D45))="-"),OR(LOWER(TRIM(E45))="unknown",LOWER(TRIM(E45))="not applicable",LOWER(TRIM(E45))="n/a",LOWER(TRIM(E45))="na",LOWER(TRIM(E45))="pending",LOWER(TRIM(E45))="unavailable",LOWER(TRIM(E45))="denied",LOWER(TRIM(E45))="none",LOWER(TRIM(E45))="tbd",LOWER(TRIM(E45))="to be determined",LOWER(TRIM(E45))="-"),OR(LOWER(TRIM(F45))="unknown",LOWER(TRIM(F45))="not applicable",LOWER(TRIM(F45))="n/a",LOWER(TRIM(F45))="na",LOWER(TRIM(F45))="pending",LOWER(TRIM(F45))="unavailable",LOWER(TRIM(F45))="denied",LOWER(TRIM(F45))="none",LOWER(TRIM(F45))="tbd",LOWER(TRIM(F45))="to be determined",LOWER(TRIM(F45))="-"),OR(LOWER(TRIM(G45))="unknown",LOWER(TRIM(G45))="not applicable",LOWER(TRIM(G45))="n/a",LOWER(TRIM(G45))="na",LOWER(TRIM(G45))="pending",LOWER(TRIM(G45))="unavailable",LOWER(TRIM(G45))="denied",LOWER(TRIM(G45))="none",LOWER(TRIM(G45))="tbd",LOWER(TRIM(G45))="to be determined",LOWER(TRIM(G45))="-"),OR(LOWER(TRIM(H45))="unknown",LOWER(TRIM(H45))="not applicable",LOWER(TRIM(H45))="n/a",LOWER(TRIM(H45))="na",LOWER(TRIM(H45))="pending",LOWER(TRIM(H45))="unavailable",LOWER(TRIM(H45))="denied",LOWER(TRIM(H45))="none",LOWER(TRIM(H45))="tbd",LOWER(TRIM(H45))="to be determined",LOWER(TRIM(H45))="-"),OR(LOWER(TRIM(I45))="unknown",LOWER(TRIM(I45))="not applicable",LOWER(TRIM(I45))="n/a",LOWER(TRIM(I45))="na",LOWER(TRIM(I45))="pending",LOWER(TRIM(I45))="unavailable",LOWER(TRIM(I45))="denied",LOWER(TRIM(I45))="none",LOWER(TRIM(I45))="tbd",LOWER(TRIM(I45))="to be determined",LOWER(TRIM(I45))="-"),OR(LOWER(TRIM(J45))="unknown",LOWER(TRIM(J45))="not applicable",LOWER(TRIM(J45))="n/a",LOWER(TRIM(J45))="na",LOWER(TRIM(J45))="pending",LOWER(TRIM(J45))="unavailable",LOWER(TRIM(J45))="denied",LOWER(TRIM(J45))="none",LOWER(TRIM(J45))="tbd",LOWER(TRIM(J45))="to be determined",LOWER(TRIM(J45))="-"),OR(LOWER(TRIM(K45))="unknown",LOWER(TRIM(K45))="not applicable",LOWER(TRIM(K45))="n/a",LOWER(TRIM(K45))="na",LOWER(TRIM(K45))="pending",LOWER(TRIM(K45))="unavailable",LOWER(TRIM(K45))="denied",LOWER(TRIM(K45))="none",LOWER(TRIM(K45))="tbd",LOWER(TRIM(K45))="to be determined",LOWER(TRIM(K45))="-"),OR(LOWER(TRIM(L45))="unknown",LOWER(TRIM(L45))="not applicable",LOWER(TRIM(L45))="n/a",LOWER(TRIM(L45))="na",LOWER(TRIM(L45))="pending",LOWER(TRIM(L45))="unavailable",LOWER(TRIM(L45))="denied",LOWER(TRIM(L45))="none",LOWER(TRIM(L45))="tbd",LOWER(TRIM(L45))="to be determined",LOWER(TRIM(L45))="-"),OR(LOWER(TRIM(M45))="unknown",LOWER(TRIM(M45))="not applicable",LOWER(TRIM(M45))="n/a",LOWER(TRIM(M45))="na",LOWER(TRIM(M45))="pending",LOWER(TRIM(M45))="unavailable",LOWER(TRIM(M45))="denied",LOWER(TRIM(M45))="none",LOWER(TRIM(M45))="tbd",LOWER(TRIM(M45))="to be determined",LOWER(TRIM(M45))="-"),OR(LOWER(TRIM(Q45))="unknown",LOWER(TRIM(Q45))="not applicable",LOWER(TRIM(Q45))="n/a",LOWER(TRIM(Q45))="na",LOWER(TRIM(Q45))="pending",LOWER(TRIM(Q45))="unavailable",LOWER(TRIM(Q45))="denied",LOWER(TRIM(Q45))="none",LOWER(TRIM(Q45))="tbd",LOWER(TRIM(Q45))="to be determined",LOWER(TRIM(Q45))="-")),"MISSING_OR_PLACEHOLDER",IF(COUNTIF($A$2:$A$101,A45)&gt;1,"DUPLICATE_SOURCE_ROW_ID",IF(COUNTIFS($D$2:$D$101,D45,$I$2:$I$101,I45,$K$2:$K$101,K45,$L$2:$L$101,L45)&gt;1,"DUPLICATE_GRAIN_GROUP",IF(D45&lt;&gt;'Report setup'!$B$2,"MIXED_ACCOUNT",IF(M45&lt;&gt;'Report setup'!$B$3,"MIXED_CURRENCY",IF(OR(K45&lt;&gt;'Report setup'!$B$5,L45&lt;&gt;'Report setup'!$B$6),"OUT_OF_SCOPE_WINDOW",IF(Q45&lt;&gt;'Report setup'!$B$14,"MIXED_ACTION",IF(OR(NOT(ISNUMBER(N45)),NOT(ISNUMBER(O45)),NOT(ISNUMBER(P45)),NOT(ISNUMBER(R45))),"INVALID_NUMERIC",IF(OR(N45&lt;0,O45&lt;0,P45&lt;0,R45&lt;0),"NEGATIVE_VALUE",IF(OR(O45&lt;&gt;INT(O45),P45&lt;&gt;INT(P45),R45&lt;&gt;INT(R45)),"INVALID_NUMERIC",IF(P45&gt;O45,"CLICKS_EXCEED_IMPRESSIONS",""))))))))))))</x:f>
      </x:c>
      <x:c r="U45" t="str">
        <x:f>IF(S45="Accepted",A45,"")</x:f>
      </x:c>
      <x:c r="V45" t="str">
        <x:f>IF(S45="Held",A45,"")</x:f>
      </x:c>
    </x:row>
    <x:row r="46">
      <x:c r="S46" t="str">
        <x:f>IF(A46="","",IF(T46="","Accepted","Held"))</x:f>
      </x:c>
      <x:c r="T46" t="str">
        <x:f>IF(COUNTA(A46:R46)=0,"",IF(OR(COUNTBLANK(A46:M46)&gt;0,Q46="",R46="",OR(LOWER(TRIM(A46))="unknown",LOWER(TRIM(A46))="not applicable",LOWER(TRIM(A46))="n/a",LOWER(TRIM(A46))="na",LOWER(TRIM(A46))="pending",LOWER(TRIM(A46))="unavailable",LOWER(TRIM(A46))="denied",LOWER(TRIM(A46))="none",LOWER(TRIM(A46))="tbd",LOWER(TRIM(A46))="to be determined",LOWER(TRIM(A46))="-"),OR(LOWER(TRIM(B46))="unknown",LOWER(TRIM(B46))="not applicable",LOWER(TRIM(B46))="n/a",LOWER(TRIM(B46))="na",LOWER(TRIM(B46))="pending",LOWER(TRIM(B46))="unavailable",LOWER(TRIM(B46))="denied",LOWER(TRIM(B46))="none",LOWER(TRIM(B46))="tbd",LOWER(TRIM(B46))="to be determined",LOWER(TRIM(B46))="-"),OR(LOWER(TRIM(C46))="unknown",LOWER(TRIM(C46))="not applicable",LOWER(TRIM(C46))="n/a",LOWER(TRIM(C46))="na",LOWER(TRIM(C46))="pending",LOWER(TRIM(C46))="unavailable",LOWER(TRIM(C46))="denied",LOWER(TRIM(C46))="none",LOWER(TRIM(C46))="tbd",LOWER(TRIM(C46))="to be determined",LOWER(TRIM(C46))="-"),OR(LOWER(TRIM(D46))="unknown",LOWER(TRIM(D46))="not applicable",LOWER(TRIM(D46))="n/a",LOWER(TRIM(D46))="na",LOWER(TRIM(D46))="pending",LOWER(TRIM(D46))="unavailable",LOWER(TRIM(D46))="denied",LOWER(TRIM(D46))="none",LOWER(TRIM(D46))="tbd",LOWER(TRIM(D46))="to be determined",LOWER(TRIM(D46))="-"),OR(LOWER(TRIM(E46))="unknown",LOWER(TRIM(E46))="not applicable",LOWER(TRIM(E46))="n/a",LOWER(TRIM(E46))="na",LOWER(TRIM(E46))="pending",LOWER(TRIM(E46))="unavailable",LOWER(TRIM(E46))="denied",LOWER(TRIM(E46))="none",LOWER(TRIM(E46))="tbd",LOWER(TRIM(E46))="to be determined",LOWER(TRIM(E46))="-"),OR(LOWER(TRIM(F46))="unknown",LOWER(TRIM(F46))="not applicable",LOWER(TRIM(F46))="n/a",LOWER(TRIM(F46))="na",LOWER(TRIM(F46))="pending",LOWER(TRIM(F46))="unavailable",LOWER(TRIM(F46))="denied",LOWER(TRIM(F46))="none",LOWER(TRIM(F46))="tbd",LOWER(TRIM(F46))="to be determined",LOWER(TRIM(F46))="-"),OR(LOWER(TRIM(G46))="unknown",LOWER(TRIM(G46))="not applicable",LOWER(TRIM(G46))="n/a",LOWER(TRIM(G46))="na",LOWER(TRIM(G46))="pending",LOWER(TRIM(G46))="unavailable",LOWER(TRIM(G46))="denied",LOWER(TRIM(G46))="none",LOWER(TRIM(G46))="tbd",LOWER(TRIM(G46))="to be determined",LOWER(TRIM(G46))="-"),OR(LOWER(TRIM(H46))="unknown",LOWER(TRIM(H46))="not applicable",LOWER(TRIM(H46))="n/a",LOWER(TRIM(H46))="na",LOWER(TRIM(H46))="pending",LOWER(TRIM(H46))="unavailable",LOWER(TRIM(H46))="denied",LOWER(TRIM(H46))="none",LOWER(TRIM(H46))="tbd",LOWER(TRIM(H46))="to be determined",LOWER(TRIM(H46))="-"),OR(LOWER(TRIM(I46))="unknown",LOWER(TRIM(I46))="not applicable",LOWER(TRIM(I46))="n/a",LOWER(TRIM(I46))="na",LOWER(TRIM(I46))="pending",LOWER(TRIM(I46))="unavailable",LOWER(TRIM(I46))="denied",LOWER(TRIM(I46))="none",LOWER(TRIM(I46))="tbd",LOWER(TRIM(I46))="to be determined",LOWER(TRIM(I46))="-"),OR(LOWER(TRIM(J46))="unknown",LOWER(TRIM(J46))="not applicable",LOWER(TRIM(J46))="n/a",LOWER(TRIM(J46))="na",LOWER(TRIM(J46))="pending",LOWER(TRIM(J46))="unavailable",LOWER(TRIM(J46))="denied",LOWER(TRIM(J46))="none",LOWER(TRIM(J46))="tbd",LOWER(TRIM(J46))="to be determined",LOWER(TRIM(J46))="-"),OR(LOWER(TRIM(K46))="unknown",LOWER(TRIM(K46))="not applicable",LOWER(TRIM(K46))="n/a",LOWER(TRIM(K46))="na",LOWER(TRIM(K46))="pending",LOWER(TRIM(K46))="unavailable",LOWER(TRIM(K46))="denied",LOWER(TRIM(K46))="none",LOWER(TRIM(K46))="tbd",LOWER(TRIM(K46))="to be determined",LOWER(TRIM(K46))="-"),OR(LOWER(TRIM(L46))="unknown",LOWER(TRIM(L46))="not applicable",LOWER(TRIM(L46))="n/a",LOWER(TRIM(L46))="na",LOWER(TRIM(L46))="pending",LOWER(TRIM(L46))="unavailable",LOWER(TRIM(L46))="denied",LOWER(TRIM(L46))="none",LOWER(TRIM(L46))="tbd",LOWER(TRIM(L46))="to be determined",LOWER(TRIM(L46))="-"),OR(LOWER(TRIM(M46))="unknown",LOWER(TRIM(M46))="not applicable",LOWER(TRIM(M46))="n/a",LOWER(TRIM(M46))="na",LOWER(TRIM(M46))="pending",LOWER(TRIM(M46))="unavailable",LOWER(TRIM(M46))="denied",LOWER(TRIM(M46))="none",LOWER(TRIM(M46))="tbd",LOWER(TRIM(M46))="to be determined",LOWER(TRIM(M46))="-"),OR(LOWER(TRIM(Q46))="unknown",LOWER(TRIM(Q46))="not applicable",LOWER(TRIM(Q46))="n/a",LOWER(TRIM(Q46))="na",LOWER(TRIM(Q46))="pending",LOWER(TRIM(Q46))="unavailable",LOWER(TRIM(Q46))="denied",LOWER(TRIM(Q46))="none",LOWER(TRIM(Q46))="tbd",LOWER(TRIM(Q46))="to be determined",LOWER(TRIM(Q46))="-")),"MISSING_OR_PLACEHOLDER",IF(COUNTIF($A$2:$A$101,A46)&gt;1,"DUPLICATE_SOURCE_ROW_ID",IF(COUNTIFS($D$2:$D$101,D46,$I$2:$I$101,I46,$K$2:$K$101,K46,$L$2:$L$101,L46)&gt;1,"DUPLICATE_GRAIN_GROUP",IF(D46&lt;&gt;'Report setup'!$B$2,"MIXED_ACCOUNT",IF(M46&lt;&gt;'Report setup'!$B$3,"MIXED_CURRENCY",IF(OR(K46&lt;&gt;'Report setup'!$B$5,L46&lt;&gt;'Report setup'!$B$6),"OUT_OF_SCOPE_WINDOW",IF(Q46&lt;&gt;'Report setup'!$B$14,"MIXED_ACTION",IF(OR(NOT(ISNUMBER(N46)),NOT(ISNUMBER(O46)),NOT(ISNUMBER(P46)),NOT(ISNUMBER(R46))),"INVALID_NUMERIC",IF(OR(N46&lt;0,O46&lt;0,P46&lt;0,R46&lt;0),"NEGATIVE_VALUE",IF(OR(O46&lt;&gt;INT(O46),P46&lt;&gt;INT(P46),R46&lt;&gt;INT(R46)),"INVALID_NUMERIC",IF(P46&gt;O46,"CLICKS_EXCEED_IMPRESSIONS",""))))))))))))</x:f>
      </x:c>
      <x:c r="U46" t="str">
        <x:f>IF(S46="Accepted",A46,"")</x:f>
      </x:c>
      <x:c r="V46" t="str">
        <x:f>IF(S46="Held",A46,"")</x:f>
      </x:c>
    </x:row>
    <x:row r="47">
      <x:c r="S47" t="str">
        <x:f>IF(A47="","",IF(T47="","Accepted","Held"))</x:f>
      </x:c>
      <x:c r="T47" t="str">
        <x:f>IF(COUNTA(A47:R47)=0,"",IF(OR(COUNTBLANK(A47:M47)&gt;0,Q47="",R47="",OR(LOWER(TRIM(A47))="unknown",LOWER(TRIM(A47))="not applicable",LOWER(TRIM(A47))="n/a",LOWER(TRIM(A47))="na",LOWER(TRIM(A47))="pending",LOWER(TRIM(A47))="unavailable",LOWER(TRIM(A47))="denied",LOWER(TRIM(A47))="none",LOWER(TRIM(A47))="tbd",LOWER(TRIM(A47))="to be determined",LOWER(TRIM(A47))="-"),OR(LOWER(TRIM(B47))="unknown",LOWER(TRIM(B47))="not applicable",LOWER(TRIM(B47))="n/a",LOWER(TRIM(B47))="na",LOWER(TRIM(B47))="pending",LOWER(TRIM(B47))="unavailable",LOWER(TRIM(B47))="denied",LOWER(TRIM(B47))="none",LOWER(TRIM(B47))="tbd",LOWER(TRIM(B47))="to be determined",LOWER(TRIM(B47))="-"),OR(LOWER(TRIM(C47))="unknown",LOWER(TRIM(C47))="not applicable",LOWER(TRIM(C47))="n/a",LOWER(TRIM(C47))="na",LOWER(TRIM(C47))="pending",LOWER(TRIM(C47))="unavailable",LOWER(TRIM(C47))="denied",LOWER(TRIM(C47))="none",LOWER(TRIM(C47))="tbd",LOWER(TRIM(C47))="to be determined",LOWER(TRIM(C47))="-"),OR(LOWER(TRIM(D47))="unknown",LOWER(TRIM(D47))="not applicable",LOWER(TRIM(D47))="n/a",LOWER(TRIM(D47))="na",LOWER(TRIM(D47))="pending",LOWER(TRIM(D47))="unavailable",LOWER(TRIM(D47))="denied",LOWER(TRIM(D47))="none",LOWER(TRIM(D47))="tbd",LOWER(TRIM(D47))="to be determined",LOWER(TRIM(D47))="-"),OR(LOWER(TRIM(E47))="unknown",LOWER(TRIM(E47))="not applicable",LOWER(TRIM(E47))="n/a",LOWER(TRIM(E47))="na",LOWER(TRIM(E47))="pending",LOWER(TRIM(E47))="unavailable",LOWER(TRIM(E47))="denied",LOWER(TRIM(E47))="none",LOWER(TRIM(E47))="tbd",LOWER(TRIM(E47))="to be determined",LOWER(TRIM(E47))="-"),OR(LOWER(TRIM(F47))="unknown",LOWER(TRIM(F47))="not applicable",LOWER(TRIM(F47))="n/a",LOWER(TRIM(F47))="na",LOWER(TRIM(F47))="pending",LOWER(TRIM(F47))="unavailable",LOWER(TRIM(F47))="denied",LOWER(TRIM(F47))="none",LOWER(TRIM(F47))="tbd",LOWER(TRIM(F47))="to be determined",LOWER(TRIM(F47))="-"),OR(LOWER(TRIM(G47))="unknown",LOWER(TRIM(G47))="not applicable",LOWER(TRIM(G47))="n/a",LOWER(TRIM(G47))="na",LOWER(TRIM(G47))="pending",LOWER(TRIM(G47))="unavailable",LOWER(TRIM(G47))="denied",LOWER(TRIM(G47))="none",LOWER(TRIM(G47))="tbd",LOWER(TRIM(G47))="to be determined",LOWER(TRIM(G47))="-"),OR(LOWER(TRIM(H47))="unknown",LOWER(TRIM(H47))="not applicable",LOWER(TRIM(H47))="n/a",LOWER(TRIM(H47))="na",LOWER(TRIM(H47))="pending",LOWER(TRIM(H47))="unavailable",LOWER(TRIM(H47))="denied",LOWER(TRIM(H47))="none",LOWER(TRIM(H47))="tbd",LOWER(TRIM(H47))="to be determined",LOWER(TRIM(H47))="-"),OR(LOWER(TRIM(I47))="unknown",LOWER(TRIM(I47))="not applicable",LOWER(TRIM(I47))="n/a",LOWER(TRIM(I47))="na",LOWER(TRIM(I47))="pending",LOWER(TRIM(I47))="unavailable",LOWER(TRIM(I47))="denied",LOWER(TRIM(I47))="none",LOWER(TRIM(I47))="tbd",LOWER(TRIM(I47))="to be determined",LOWER(TRIM(I47))="-"),OR(LOWER(TRIM(J47))="unknown",LOWER(TRIM(J47))="not applicable",LOWER(TRIM(J47))="n/a",LOWER(TRIM(J47))="na",LOWER(TRIM(J47))="pending",LOWER(TRIM(J47))="unavailable",LOWER(TRIM(J47))="denied",LOWER(TRIM(J47))="none",LOWER(TRIM(J47))="tbd",LOWER(TRIM(J47))="to be determined",LOWER(TRIM(J47))="-"),OR(LOWER(TRIM(K47))="unknown",LOWER(TRIM(K47))="not applicable",LOWER(TRIM(K47))="n/a",LOWER(TRIM(K47))="na",LOWER(TRIM(K47))="pending",LOWER(TRIM(K47))="unavailable",LOWER(TRIM(K47))="denied",LOWER(TRIM(K47))="none",LOWER(TRIM(K47))="tbd",LOWER(TRIM(K47))="to be determined",LOWER(TRIM(K47))="-"),OR(LOWER(TRIM(L47))="unknown",LOWER(TRIM(L47))="not applicable",LOWER(TRIM(L47))="n/a",LOWER(TRIM(L47))="na",LOWER(TRIM(L47))="pending",LOWER(TRIM(L47))="unavailable",LOWER(TRIM(L47))="denied",LOWER(TRIM(L47))="none",LOWER(TRIM(L47))="tbd",LOWER(TRIM(L47))="to be determined",LOWER(TRIM(L47))="-"),OR(LOWER(TRIM(M47))="unknown",LOWER(TRIM(M47))="not applicable",LOWER(TRIM(M47))="n/a",LOWER(TRIM(M47))="na",LOWER(TRIM(M47))="pending",LOWER(TRIM(M47))="unavailable",LOWER(TRIM(M47))="denied",LOWER(TRIM(M47))="none",LOWER(TRIM(M47))="tbd",LOWER(TRIM(M47))="to be determined",LOWER(TRIM(M47))="-"),OR(LOWER(TRIM(Q47))="unknown",LOWER(TRIM(Q47))="not applicable",LOWER(TRIM(Q47))="n/a",LOWER(TRIM(Q47))="na",LOWER(TRIM(Q47))="pending",LOWER(TRIM(Q47))="unavailable",LOWER(TRIM(Q47))="denied",LOWER(TRIM(Q47))="none",LOWER(TRIM(Q47))="tbd",LOWER(TRIM(Q47))="to be determined",LOWER(TRIM(Q47))="-")),"MISSING_OR_PLACEHOLDER",IF(COUNTIF($A$2:$A$101,A47)&gt;1,"DUPLICATE_SOURCE_ROW_ID",IF(COUNTIFS($D$2:$D$101,D47,$I$2:$I$101,I47,$K$2:$K$101,K47,$L$2:$L$101,L47)&gt;1,"DUPLICATE_GRAIN_GROUP",IF(D47&lt;&gt;'Report setup'!$B$2,"MIXED_ACCOUNT",IF(M47&lt;&gt;'Report setup'!$B$3,"MIXED_CURRENCY",IF(OR(K47&lt;&gt;'Report setup'!$B$5,L47&lt;&gt;'Report setup'!$B$6),"OUT_OF_SCOPE_WINDOW",IF(Q47&lt;&gt;'Report setup'!$B$14,"MIXED_ACTION",IF(OR(NOT(ISNUMBER(N47)),NOT(ISNUMBER(O47)),NOT(ISNUMBER(P47)),NOT(ISNUMBER(R47))),"INVALID_NUMERIC",IF(OR(N47&lt;0,O47&lt;0,P47&lt;0,R47&lt;0),"NEGATIVE_VALUE",IF(OR(O47&lt;&gt;INT(O47),P47&lt;&gt;INT(P47),R47&lt;&gt;INT(R47)),"INVALID_NUMERIC",IF(P47&gt;O47,"CLICKS_EXCEED_IMPRESSIONS",""))))))))))))</x:f>
      </x:c>
      <x:c r="U47" t="str">
        <x:f>IF(S47="Accepted",A47,"")</x:f>
      </x:c>
      <x:c r="V47" t="str">
        <x:f>IF(S47="Held",A47,"")</x:f>
      </x:c>
    </x:row>
    <x:row r="48">
      <x:c r="S48" t="str">
        <x:f>IF(A48="","",IF(T48="","Accepted","Held"))</x:f>
      </x:c>
      <x:c r="T48" t="str">
        <x:f>IF(COUNTA(A48:R48)=0,"",IF(OR(COUNTBLANK(A48:M48)&gt;0,Q48="",R48="",OR(LOWER(TRIM(A48))="unknown",LOWER(TRIM(A48))="not applicable",LOWER(TRIM(A48))="n/a",LOWER(TRIM(A48))="na",LOWER(TRIM(A48))="pending",LOWER(TRIM(A48))="unavailable",LOWER(TRIM(A48))="denied",LOWER(TRIM(A48))="none",LOWER(TRIM(A48))="tbd",LOWER(TRIM(A48))="to be determined",LOWER(TRIM(A48))="-"),OR(LOWER(TRIM(B48))="unknown",LOWER(TRIM(B48))="not applicable",LOWER(TRIM(B48))="n/a",LOWER(TRIM(B48))="na",LOWER(TRIM(B48))="pending",LOWER(TRIM(B48))="unavailable",LOWER(TRIM(B48))="denied",LOWER(TRIM(B48))="none",LOWER(TRIM(B48))="tbd",LOWER(TRIM(B48))="to be determined",LOWER(TRIM(B48))="-"),OR(LOWER(TRIM(C48))="unknown",LOWER(TRIM(C48))="not applicable",LOWER(TRIM(C48))="n/a",LOWER(TRIM(C48))="na",LOWER(TRIM(C48))="pending",LOWER(TRIM(C48))="unavailable",LOWER(TRIM(C48))="denied",LOWER(TRIM(C48))="none",LOWER(TRIM(C48))="tbd",LOWER(TRIM(C48))="to be determined",LOWER(TRIM(C48))="-"),OR(LOWER(TRIM(D48))="unknown",LOWER(TRIM(D48))="not applicable",LOWER(TRIM(D48))="n/a",LOWER(TRIM(D48))="na",LOWER(TRIM(D48))="pending",LOWER(TRIM(D48))="unavailable",LOWER(TRIM(D48))="denied",LOWER(TRIM(D48))="none",LOWER(TRIM(D48))="tbd",LOWER(TRIM(D48))="to be determined",LOWER(TRIM(D48))="-"),OR(LOWER(TRIM(E48))="unknown",LOWER(TRIM(E48))="not applicable",LOWER(TRIM(E48))="n/a",LOWER(TRIM(E48))="na",LOWER(TRIM(E48))="pending",LOWER(TRIM(E48))="unavailable",LOWER(TRIM(E48))="denied",LOWER(TRIM(E48))="none",LOWER(TRIM(E48))="tbd",LOWER(TRIM(E48))="to be determined",LOWER(TRIM(E48))="-"),OR(LOWER(TRIM(F48))="unknown",LOWER(TRIM(F48))="not applicable",LOWER(TRIM(F48))="n/a",LOWER(TRIM(F48))="na",LOWER(TRIM(F48))="pending",LOWER(TRIM(F48))="unavailable",LOWER(TRIM(F48))="denied",LOWER(TRIM(F48))="none",LOWER(TRIM(F48))="tbd",LOWER(TRIM(F48))="to be determined",LOWER(TRIM(F48))="-"),OR(LOWER(TRIM(G48))="unknown",LOWER(TRIM(G48))="not applicable",LOWER(TRIM(G48))="n/a",LOWER(TRIM(G48))="na",LOWER(TRIM(G48))="pending",LOWER(TRIM(G48))="unavailable",LOWER(TRIM(G48))="denied",LOWER(TRIM(G48))="none",LOWER(TRIM(G48))="tbd",LOWER(TRIM(G48))="to be determined",LOWER(TRIM(G48))="-"),OR(LOWER(TRIM(H48))="unknown",LOWER(TRIM(H48))="not applicable",LOWER(TRIM(H48))="n/a",LOWER(TRIM(H48))="na",LOWER(TRIM(H48))="pending",LOWER(TRIM(H48))="unavailable",LOWER(TRIM(H48))="denied",LOWER(TRIM(H48))="none",LOWER(TRIM(H48))="tbd",LOWER(TRIM(H48))="to be determined",LOWER(TRIM(H48))="-"),OR(LOWER(TRIM(I48))="unknown",LOWER(TRIM(I48))="not applicable",LOWER(TRIM(I48))="n/a",LOWER(TRIM(I48))="na",LOWER(TRIM(I48))="pending",LOWER(TRIM(I48))="unavailable",LOWER(TRIM(I48))="denied",LOWER(TRIM(I48))="none",LOWER(TRIM(I48))="tbd",LOWER(TRIM(I48))="to be determined",LOWER(TRIM(I48))="-"),OR(LOWER(TRIM(J48))="unknown",LOWER(TRIM(J48))="not applicable",LOWER(TRIM(J48))="n/a",LOWER(TRIM(J48))="na",LOWER(TRIM(J48))="pending",LOWER(TRIM(J48))="unavailable",LOWER(TRIM(J48))="denied",LOWER(TRIM(J48))="none",LOWER(TRIM(J48))="tbd",LOWER(TRIM(J48))="to be determined",LOWER(TRIM(J48))="-"),OR(LOWER(TRIM(K48))="unknown",LOWER(TRIM(K48))="not applicable",LOWER(TRIM(K48))="n/a",LOWER(TRIM(K48))="na",LOWER(TRIM(K48))="pending",LOWER(TRIM(K48))="unavailable",LOWER(TRIM(K48))="denied",LOWER(TRIM(K48))="none",LOWER(TRIM(K48))="tbd",LOWER(TRIM(K48))="to be determined",LOWER(TRIM(K48))="-"),OR(LOWER(TRIM(L48))="unknown",LOWER(TRIM(L48))="not applicable",LOWER(TRIM(L48))="n/a",LOWER(TRIM(L48))="na",LOWER(TRIM(L48))="pending",LOWER(TRIM(L48))="unavailable",LOWER(TRIM(L48))="denied",LOWER(TRIM(L48))="none",LOWER(TRIM(L48))="tbd",LOWER(TRIM(L48))="to be determined",LOWER(TRIM(L48))="-"),OR(LOWER(TRIM(M48))="unknown",LOWER(TRIM(M48))="not applicable",LOWER(TRIM(M48))="n/a",LOWER(TRIM(M48))="na",LOWER(TRIM(M48))="pending",LOWER(TRIM(M48))="unavailable",LOWER(TRIM(M48))="denied",LOWER(TRIM(M48))="none",LOWER(TRIM(M48))="tbd",LOWER(TRIM(M48))="to be determined",LOWER(TRIM(M48))="-"),OR(LOWER(TRIM(Q48))="unknown",LOWER(TRIM(Q48))="not applicable",LOWER(TRIM(Q48))="n/a",LOWER(TRIM(Q48))="na",LOWER(TRIM(Q48))="pending",LOWER(TRIM(Q48))="unavailable",LOWER(TRIM(Q48))="denied",LOWER(TRIM(Q48))="none",LOWER(TRIM(Q48))="tbd",LOWER(TRIM(Q48))="to be determined",LOWER(TRIM(Q48))="-")),"MISSING_OR_PLACEHOLDER",IF(COUNTIF($A$2:$A$101,A48)&gt;1,"DUPLICATE_SOURCE_ROW_ID",IF(COUNTIFS($D$2:$D$101,D48,$I$2:$I$101,I48,$K$2:$K$101,K48,$L$2:$L$101,L48)&gt;1,"DUPLICATE_GRAIN_GROUP",IF(D48&lt;&gt;'Report setup'!$B$2,"MIXED_ACCOUNT",IF(M48&lt;&gt;'Report setup'!$B$3,"MIXED_CURRENCY",IF(OR(K48&lt;&gt;'Report setup'!$B$5,L48&lt;&gt;'Report setup'!$B$6),"OUT_OF_SCOPE_WINDOW",IF(Q48&lt;&gt;'Report setup'!$B$14,"MIXED_ACTION",IF(OR(NOT(ISNUMBER(N48)),NOT(ISNUMBER(O48)),NOT(ISNUMBER(P48)),NOT(ISNUMBER(R48))),"INVALID_NUMERIC",IF(OR(N48&lt;0,O48&lt;0,P48&lt;0,R48&lt;0),"NEGATIVE_VALUE",IF(OR(O48&lt;&gt;INT(O48),P48&lt;&gt;INT(P48),R48&lt;&gt;INT(R48)),"INVALID_NUMERIC",IF(P48&gt;O48,"CLICKS_EXCEED_IMPRESSIONS",""))))))))))))</x:f>
      </x:c>
      <x:c r="U48" t="str">
        <x:f>IF(S48="Accepted",A48,"")</x:f>
      </x:c>
      <x:c r="V48" t="str">
        <x:f>IF(S48="Held",A48,"")</x:f>
      </x:c>
    </x:row>
    <x:row r="49">
      <x:c r="S49" t="str">
        <x:f>IF(A49="","",IF(T49="","Accepted","Held"))</x:f>
      </x:c>
      <x:c r="T49" t="str">
        <x:f>IF(COUNTA(A49:R49)=0,"",IF(OR(COUNTBLANK(A49:M49)&gt;0,Q49="",R49="",OR(LOWER(TRIM(A49))="unknown",LOWER(TRIM(A49))="not applicable",LOWER(TRIM(A49))="n/a",LOWER(TRIM(A49))="na",LOWER(TRIM(A49))="pending",LOWER(TRIM(A49))="unavailable",LOWER(TRIM(A49))="denied",LOWER(TRIM(A49))="none",LOWER(TRIM(A49))="tbd",LOWER(TRIM(A49))="to be determined",LOWER(TRIM(A49))="-"),OR(LOWER(TRIM(B49))="unknown",LOWER(TRIM(B49))="not applicable",LOWER(TRIM(B49))="n/a",LOWER(TRIM(B49))="na",LOWER(TRIM(B49))="pending",LOWER(TRIM(B49))="unavailable",LOWER(TRIM(B49))="denied",LOWER(TRIM(B49))="none",LOWER(TRIM(B49))="tbd",LOWER(TRIM(B49))="to be determined",LOWER(TRIM(B49))="-"),OR(LOWER(TRIM(C49))="unknown",LOWER(TRIM(C49))="not applicable",LOWER(TRIM(C49))="n/a",LOWER(TRIM(C49))="na",LOWER(TRIM(C49))="pending",LOWER(TRIM(C49))="unavailable",LOWER(TRIM(C49))="denied",LOWER(TRIM(C49))="none",LOWER(TRIM(C49))="tbd",LOWER(TRIM(C49))="to be determined",LOWER(TRIM(C49))="-"),OR(LOWER(TRIM(D49))="unknown",LOWER(TRIM(D49))="not applicable",LOWER(TRIM(D49))="n/a",LOWER(TRIM(D49))="na",LOWER(TRIM(D49))="pending",LOWER(TRIM(D49))="unavailable",LOWER(TRIM(D49))="denied",LOWER(TRIM(D49))="none",LOWER(TRIM(D49))="tbd",LOWER(TRIM(D49))="to be determined",LOWER(TRIM(D49))="-"),OR(LOWER(TRIM(E49))="unknown",LOWER(TRIM(E49))="not applicable",LOWER(TRIM(E49))="n/a",LOWER(TRIM(E49))="na",LOWER(TRIM(E49))="pending",LOWER(TRIM(E49))="unavailable",LOWER(TRIM(E49))="denied",LOWER(TRIM(E49))="none",LOWER(TRIM(E49))="tbd",LOWER(TRIM(E49))="to be determined",LOWER(TRIM(E49))="-"),OR(LOWER(TRIM(F49))="unknown",LOWER(TRIM(F49))="not applicable",LOWER(TRIM(F49))="n/a",LOWER(TRIM(F49))="na",LOWER(TRIM(F49))="pending",LOWER(TRIM(F49))="unavailable",LOWER(TRIM(F49))="denied",LOWER(TRIM(F49))="none",LOWER(TRIM(F49))="tbd",LOWER(TRIM(F49))="to be determined",LOWER(TRIM(F49))="-"),OR(LOWER(TRIM(G49))="unknown",LOWER(TRIM(G49))="not applicable",LOWER(TRIM(G49))="n/a",LOWER(TRIM(G49))="na",LOWER(TRIM(G49))="pending",LOWER(TRIM(G49))="unavailable",LOWER(TRIM(G49))="denied",LOWER(TRIM(G49))="none",LOWER(TRIM(G49))="tbd",LOWER(TRIM(G49))="to be determined",LOWER(TRIM(G49))="-"),OR(LOWER(TRIM(H49))="unknown",LOWER(TRIM(H49))="not applicable",LOWER(TRIM(H49))="n/a",LOWER(TRIM(H49))="na",LOWER(TRIM(H49))="pending",LOWER(TRIM(H49))="unavailable",LOWER(TRIM(H49))="denied",LOWER(TRIM(H49))="none",LOWER(TRIM(H49))="tbd",LOWER(TRIM(H49))="to be determined",LOWER(TRIM(H49))="-"),OR(LOWER(TRIM(I49))="unknown",LOWER(TRIM(I49))="not applicable",LOWER(TRIM(I49))="n/a",LOWER(TRIM(I49))="na",LOWER(TRIM(I49))="pending",LOWER(TRIM(I49))="unavailable",LOWER(TRIM(I49))="denied",LOWER(TRIM(I49))="none",LOWER(TRIM(I49))="tbd",LOWER(TRIM(I49))="to be determined",LOWER(TRIM(I49))="-"),OR(LOWER(TRIM(J49))="unknown",LOWER(TRIM(J49))="not applicable",LOWER(TRIM(J49))="n/a",LOWER(TRIM(J49))="na",LOWER(TRIM(J49))="pending",LOWER(TRIM(J49))="unavailable",LOWER(TRIM(J49))="denied",LOWER(TRIM(J49))="none",LOWER(TRIM(J49))="tbd",LOWER(TRIM(J49))="to be determined",LOWER(TRIM(J49))="-"),OR(LOWER(TRIM(K49))="unknown",LOWER(TRIM(K49))="not applicable",LOWER(TRIM(K49))="n/a",LOWER(TRIM(K49))="na",LOWER(TRIM(K49))="pending",LOWER(TRIM(K49))="unavailable",LOWER(TRIM(K49))="denied",LOWER(TRIM(K49))="none",LOWER(TRIM(K49))="tbd",LOWER(TRIM(K49))="to be determined",LOWER(TRIM(K49))="-"),OR(LOWER(TRIM(L49))="unknown",LOWER(TRIM(L49))="not applicable",LOWER(TRIM(L49))="n/a",LOWER(TRIM(L49))="na",LOWER(TRIM(L49))="pending",LOWER(TRIM(L49))="unavailable",LOWER(TRIM(L49))="denied",LOWER(TRIM(L49))="none",LOWER(TRIM(L49))="tbd",LOWER(TRIM(L49))="to be determined",LOWER(TRIM(L49))="-"),OR(LOWER(TRIM(M49))="unknown",LOWER(TRIM(M49))="not applicable",LOWER(TRIM(M49))="n/a",LOWER(TRIM(M49))="na",LOWER(TRIM(M49))="pending",LOWER(TRIM(M49))="unavailable",LOWER(TRIM(M49))="denied",LOWER(TRIM(M49))="none",LOWER(TRIM(M49))="tbd",LOWER(TRIM(M49))="to be determined",LOWER(TRIM(M49))="-"),OR(LOWER(TRIM(Q49))="unknown",LOWER(TRIM(Q49))="not applicable",LOWER(TRIM(Q49))="n/a",LOWER(TRIM(Q49))="na",LOWER(TRIM(Q49))="pending",LOWER(TRIM(Q49))="unavailable",LOWER(TRIM(Q49))="denied",LOWER(TRIM(Q49))="none",LOWER(TRIM(Q49))="tbd",LOWER(TRIM(Q49))="to be determined",LOWER(TRIM(Q49))="-")),"MISSING_OR_PLACEHOLDER",IF(COUNTIF($A$2:$A$101,A49)&gt;1,"DUPLICATE_SOURCE_ROW_ID",IF(COUNTIFS($D$2:$D$101,D49,$I$2:$I$101,I49,$K$2:$K$101,K49,$L$2:$L$101,L49)&gt;1,"DUPLICATE_GRAIN_GROUP",IF(D49&lt;&gt;'Report setup'!$B$2,"MIXED_ACCOUNT",IF(M49&lt;&gt;'Report setup'!$B$3,"MIXED_CURRENCY",IF(OR(K49&lt;&gt;'Report setup'!$B$5,L49&lt;&gt;'Report setup'!$B$6),"OUT_OF_SCOPE_WINDOW",IF(Q49&lt;&gt;'Report setup'!$B$14,"MIXED_ACTION",IF(OR(NOT(ISNUMBER(N49)),NOT(ISNUMBER(O49)),NOT(ISNUMBER(P49)),NOT(ISNUMBER(R49))),"INVALID_NUMERIC",IF(OR(N49&lt;0,O49&lt;0,P49&lt;0,R49&lt;0),"NEGATIVE_VALUE",IF(OR(O49&lt;&gt;INT(O49),P49&lt;&gt;INT(P49),R49&lt;&gt;INT(R49)),"INVALID_NUMERIC",IF(P49&gt;O49,"CLICKS_EXCEED_IMPRESSIONS",""))))))))))))</x:f>
      </x:c>
      <x:c r="U49" t="str">
        <x:f>IF(S49="Accepted",A49,"")</x:f>
      </x:c>
      <x:c r="V49" t="str">
        <x:f>IF(S49="Held",A49,"")</x:f>
      </x:c>
    </x:row>
    <x:row r="50">
      <x:c r="S50" t="str">
        <x:f>IF(A50="","",IF(T50="","Accepted","Held"))</x:f>
      </x:c>
      <x:c r="T50" t="str">
        <x:f>IF(COUNTA(A50:R50)=0,"",IF(OR(COUNTBLANK(A50:M50)&gt;0,Q50="",R50="",OR(LOWER(TRIM(A50))="unknown",LOWER(TRIM(A50))="not applicable",LOWER(TRIM(A50))="n/a",LOWER(TRIM(A50))="na",LOWER(TRIM(A50))="pending",LOWER(TRIM(A50))="unavailable",LOWER(TRIM(A50))="denied",LOWER(TRIM(A50))="none",LOWER(TRIM(A50))="tbd",LOWER(TRIM(A50))="to be determined",LOWER(TRIM(A50))="-"),OR(LOWER(TRIM(B50))="unknown",LOWER(TRIM(B50))="not applicable",LOWER(TRIM(B50))="n/a",LOWER(TRIM(B50))="na",LOWER(TRIM(B50))="pending",LOWER(TRIM(B50))="unavailable",LOWER(TRIM(B50))="denied",LOWER(TRIM(B50))="none",LOWER(TRIM(B50))="tbd",LOWER(TRIM(B50))="to be determined",LOWER(TRIM(B50))="-"),OR(LOWER(TRIM(C50))="unknown",LOWER(TRIM(C50))="not applicable",LOWER(TRIM(C50))="n/a",LOWER(TRIM(C50))="na",LOWER(TRIM(C50))="pending",LOWER(TRIM(C50))="unavailable",LOWER(TRIM(C50))="denied",LOWER(TRIM(C50))="none",LOWER(TRIM(C50))="tbd",LOWER(TRIM(C50))="to be determined",LOWER(TRIM(C50))="-"),OR(LOWER(TRIM(D50))="unknown",LOWER(TRIM(D50))="not applicable",LOWER(TRIM(D50))="n/a",LOWER(TRIM(D50))="na",LOWER(TRIM(D50))="pending",LOWER(TRIM(D50))="unavailable",LOWER(TRIM(D50))="denied",LOWER(TRIM(D50))="none",LOWER(TRIM(D50))="tbd",LOWER(TRIM(D50))="to be determined",LOWER(TRIM(D50))="-"),OR(LOWER(TRIM(E50))="unknown",LOWER(TRIM(E50))="not applicable",LOWER(TRIM(E50))="n/a",LOWER(TRIM(E50))="na",LOWER(TRIM(E50))="pending",LOWER(TRIM(E50))="unavailable",LOWER(TRIM(E50))="denied",LOWER(TRIM(E50))="none",LOWER(TRIM(E50))="tbd",LOWER(TRIM(E50))="to be determined",LOWER(TRIM(E50))="-"),OR(LOWER(TRIM(F50))="unknown",LOWER(TRIM(F50))="not applicable",LOWER(TRIM(F50))="n/a",LOWER(TRIM(F50))="na",LOWER(TRIM(F50))="pending",LOWER(TRIM(F50))="unavailable",LOWER(TRIM(F50))="denied",LOWER(TRIM(F50))="none",LOWER(TRIM(F50))="tbd",LOWER(TRIM(F50))="to be determined",LOWER(TRIM(F50))="-"),OR(LOWER(TRIM(G50))="unknown",LOWER(TRIM(G50))="not applicable",LOWER(TRIM(G50))="n/a",LOWER(TRIM(G50))="na",LOWER(TRIM(G50))="pending",LOWER(TRIM(G50))="unavailable",LOWER(TRIM(G50))="denied",LOWER(TRIM(G50))="none",LOWER(TRIM(G50))="tbd",LOWER(TRIM(G50))="to be determined",LOWER(TRIM(G50))="-"),OR(LOWER(TRIM(H50))="unknown",LOWER(TRIM(H50))="not applicable",LOWER(TRIM(H50))="n/a",LOWER(TRIM(H50))="na",LOWER(TRIM(H50))="pending",LOWER(TRIM(H50))="unavailable",LOWER(TRIM(H50))="denied",LOWER(TRIM(H50))="none",LOWER(TRIM(H50))="tbd",LOWER(TRIM(H50))="to be determined",LOWER(TRIM(H50))="-"),OR(LOWER(TRIM(I50))="unknown",LOWER(TRIM(I50))="not applicable",LOWER(TRIM(I50))="n/a",LOWER(TRIM(I50))="na",LOWER(TRIM(I50))="pending",LOWER(TRIM(I50))="unavailable",LOWER(TRIM(I50))="denied",LOWER(TRIM(I50))="none",LOWER(TRIM(I50))="tbd",LOWER(TRIM(I50))="to be determined",LOWER(TRIM(I50))="-"),OR(LOWER(TRIM(J50))="unknown",LOWER(TRIM(J50))="not applicable",LOWER(TRIM(J50))="n/a",LOWER(TRIM(J50))="na",LOWER(TRIM(J50))="pending",LOWER(TRIM(J50))="unavailable",LOWER(TRIM(J50))="denied",LOWER(TRIM(J50))="none",LOWER(TRIM(J50))="tbd",LOWER(TRIM(J50))="to be determined",LOWER(TRIM(J50))="-"),OR(LOWER(TRIM(K50))="unknown",LOWER(TRIM(K50))="not applicable",LOWER(TRIM(K50))="n/a",LOWER(TRIM(K50))="na",LOWER(TRIM(K50))="pending",LOWER(TRIM(K50))="unavailable",LOWER(TRIM(K50))="denied",LOWER(TRIM(K50))="none",LOWER(TRIM(K50))="tbd",LOWER(TRIM(K50))="to be determined",LOWER(TRIM(K50))="-"),OR(LOWER(TRIM(L50))="unknown",LOWER(TRIM(L50))="not applicable",LOWER(TRIM(L50))="n/a",LOWER(TRIM(L50))="na",LOWER(TRIM(L50))="pending",LOWER(TRIM(L50))="unavailable",LOWER(TRIM(L50))="denied",LOWER(TRIM(L50))="none",LOWER(TRIM(L50))="tbd",LOWER(TRIM(L50))="to be determined",LOWER(TRIM(L50))="-"),OR(LOWER(TRIM(M50))="unknown",LOWER(TRIM(M50))="not applicable",LOWER(TRIM(M50))="n/a",LOWER(TRIM(M50))="na",LOWER(TRIM(M50))="pending",LOWER(TRIM(M50))="unavailable",LOWER(TRIM(M50))="denied",LOWER(TRIM(M50))="none",LOWER(TRIM(M50))="tbd",LOWER(TRIM(M50))="to be determined",LOWER(TRIM(M50))="-"),OR(LOWER(TRIM(Q50))="unknown",LOWER(TRIM(Q50))="not applicable",LOWER(TRIM(Q50))="n/a",LOWER(TRIM(Q50))="na",LOWER(TRIM(Q50))="pending",LOWER(TRIM(Q50))="unavailable",LOWER(TRIM(Q50))="denied",LOWER(TRIM(Q50))="none",LOWER(TRIM(Q50))="tbd",LOWER(TRIM(Q50))="to be determined",LOWER(TRIM(Q50))="-")),"MISSING_OR_PLACEHOLDER",IF(COUNTIF($A$2:$A$101,A50)&gt;1,"DUPLICATE_SOURCE_ROW_ID",IF(COUNTIFS($D$2:$D$101,D50,$I$2:$I$101,I50,$K$2:$K$101,K50,$L$2:$L$101,L50)&gt;1,"DUPLICATE_GRAIN_GROUP",IF(D50&lt;&gt;'Report setup'!$B$2,"MIXED_ACCOUNT",IF(M50&lt;&gt;'Report setup'!$B$3,"MIXED_CURRENCY",IF(OR(K50&lt;&gt;'Report setup'!$B$5,L50&lt;&gt;'Report setup'!$B$6),"OUT_OF_SCOPE_WINDOW",IF(Q50&lt;&gt;'Report setup'!$B$14,"MIXED_ACTION",IF(OR(NOT(ISNUMBER(N50)),NOT(ISNUMBER(O50)),NOT(ISNUMBER(P50)),NOT(ISNUMBER(R50))),"INVALID_NUMERIC",IF(OR(N50&lt;0,O50&lt;0,P50&lt;0,R50&lt;0),"NEGATIVE_VALUE",IF(OR(O50&lt;&gt;INT(O50),P50&lt;&gt;INT(P50),R50&lt;&gt;INT(R50)),"INVALID_NUMERIC",IF(P50&gt;O50,"CLICKS_EXCEED_IMPRESSIONS",""))))))))))))</x:f>
      </x:c>
      <x:c r="U50" t="str">
        <x:f>IF(S50="Accepted",A50,"")</x:f>
      </x:c>
      <x:c r="V50" t="str">
        <x:f>IF(S50="Held",A50,"")</x:f>
      </x:c>
    </x:row>
    <x:row r="51">
      <x:c r="S51" t="str">
        <x:f>IF(A51="","",IF(T51="","Accepted","Held"))</x:f>
      </x:c>
      <x:c r="T51" t="str">
        <x:f>IF(COUNTA(A51:R51)=0,"",IF(OR(COUNTBLANK(A51:M51)&gt;0,Q51="",R51="",OR(LOWER(TRIM(A51))="unknown",LOWER(TRIM(A51))="not applicable",LOWER(TRIM(A51))="n/a",LOWER(TRIM(A51))="na",LOWER(TRIM(A51))="pending",LOWER(TRIM(A51))="unavailable",LOWER(TRIM(A51))="denied",LOWER(TRIM(A51))="none",LOWER(TRIM(A51))="tbd",LOWER(TRIM(A51))="to be determined",LOWER(TRIM(A51))="-"),OR(LOWER(TRIM(B51))="unknown",LOWER(TRIM(B51))="not applicable",LOWER(TRIM(B51))="n/a",LOWER(TRIM(B51))="na",LOWER(TRIM(B51))="pending",LOWER(TRIM(B51))="unavailable",LOWER(TRIM(B51))="denied",LOWER(TRIM(B51))="none",LOWER(TRIM(B51))="tbd",LOWER(TRIM(B51))="to be determined",LOWER(TRIM(B51))="-"),OR(LOWER(TRIM(C51))="unknown",LOWER(TRIM(C51))="not applicable",LOWER(TRIM(C51))="n/a",LOWER(TRIM(C51))="na",LOWER(TRIM(C51))="pending",LOWER(TRIM(C51))="unavailable",LOWER(TRIM(C51))="denied",LOWER(TRIM(C51))="none",LOWER(TRIM(C51))="tbd",LOWER(TRIM(C51))="to be determined",LOWER(TRIM(C51))="-"),OR(LOWER(TRIM(D51))="unknown",LOWER(TRIM(D51))="not applicable",LOWER(TRIM(D51))="n/a",LOWER(TRIM(D51))="na",LOWER(TRIM(D51))="pending",LOWER(TRIM(D51))="unavailable",LOWER(TRIM(D51))="denied",LOWER(TRIM(D51))="none",LOWER(TRIM(D51))="tbd",LOWER(TRIM(D51))="to be determined",LOWER(TRIM(D51))="-"),OR(LOWER(TRIM(E51))="unknown",LOWER(TRIM(E51))="not applicable",LOWER(TRIM(E51))="n/a",LOWER(TRIM(E51))="na",LOWER(TRIM(E51))="pending",LOWER(TRIM(E51))="unavailable",LOWER(TRIM(E51))="denied",LOWER(TRIM(E51))="none",LOWER(TRIM(E51))="tbd",LOWER(TRIM(E51))="to be determined",LOWER(TRIM(E51))="-"),OR(LOWER(TRIM(F51))="unknown",LOWER(TRIM(F51))="not applicable",LOWER(TRIM(F51))="n/a",LOWER(TRIM(F51))="na",LOWER(TRIM(F51))="pending",LOWER(TRIM(F51))="unavailable",LOWER(TRIM(F51))="denied",LOWER(TRIM(F51))="none",LOWER(TRIM(F51))="tbd",LOWER(TRIM(F51))="to be determined",LOWER(TRIM(F51))="-"),OR(LOWER(TRIM(G51))="unknown",LOWER(TRIM(G51))="not applicable",LOWER(TRIM(G51))="n/a",LOWER(TRIM(G51))="na",LOWER(TRIM(G51))="pending",LOWER(TRIM(G51))="unavailable",LOWER(TRIM(G51))="denied",LOWER(TRIM(G51))="none",LOWER(TRIM(G51))="tbd",LOWER(TRIM(G51))="to be determined",LOWER(TRIM(G51))="-"),OR(LOWER(TRIM(H51))="unknown",LOWER(TRIM(H51))="not applicable",LOWER(TRIM(H51))="n/a",LOWER(TRIM(H51))="na",LOWER(TRIM(H51))="pending",LOWER(TRIM(H51))="unavailable",LOWER(TRIM(H51))="denied",LOWER(TRIM(H51))="none",LOWER(TRIM(H51))="tbd",LOWER(TRIM(H51))="to be determined",LOWER(TRIM(H51))="-"),OR(LOWER(TRIM(I51))="unknown",LOWER(TRIM(I51))="not applicable",LOWER(TRIM(I51))="n/a",LOWER(TRIM(I51))="na",LOWER(TRIM(I51))="pending",LOWER(TRIM(I51))="unavailable",LOWER(TRIM(I51))="denied",LOWER(TRIM(I51))="none",LOWER(TRIM(I51))="tbd",LOWER(TRIM(I51))="to be determined",LOWER(TRIM(I51))="-"),OR(LOWER(TRIM(J51))="unknown",LOWER(TRIM(J51))="not applicable",LOWER(TRIM(J51))="n/a",LOWER(TRIM(J51))="na",LOWER(TRIM(J51))="pending",LOWER(TRIM(J51))="unavailable",LOWER(TRIM(J51))="denied",LOWER(TRIM(J51))="none",LOWER(TRIM(J51))="tbd",LOWER(TRIM(J51))="to be determined",LOWER(TRIM(J51))="-"),OR(LOWER(TRIM(K51))="unknown",LOWER(TRIM(K51))="not applicable",LOWER(TRIM(K51))="n/a",LOWER(TRIM(K51))="na",LOWER(TRIM(K51))="pending",LOWER(TRIM(K51))="unavailable",LOWER(TRIM(K51))="denied",LOWER(TRIM(K51))="none",LOWER(TRIM(K51))="tbd",LOWER(TRIM(K51))="to be determined",LOWER(TRIM(K51))="-"),OR(LOWER(TRIM(L51))="unknown",LOWER(TRIM(L51))="not applicable",LOWER(TRIM(L51))="n/a",LOWER(TRIM(L51))="na",LOWER(TRIM(L51))="pending",LOWER(TRIM(L51))="unavailable",LOWER(TRIM(L51))="denied",LOWER(TRIM(L51))="none",LOWER(TRIM(L51))="tbd",LOWER(TRIM(L51))="to be determined",LOWER(TRIM(L51))="-"),OR(LOWER(TRIM(M51))="unknown",LOWER(TRIM(M51))="not applicable",LOWER(TRIM(M51))="n/a",LOWER(TRIM(M51))="na",LOWER(TRIM(M51))="pending",LOWER(TRIM(M51))="unavailable",LOWER(TRIM(M51))="denied",LOWER(TRIM(M51))="none",LOWER(TRIM(M51))="tbd",LOWER(TRIM(M51))="to be determined",LOWER(TRIM(M51))="-"),OR(LOWER(TRIM(Q51))="unknown",LOWER(TRIM(Q51))="not applicable",LOWER(TRIM(Q51))="n/a",LOWER(TRIM(Q51))="na",LOWER(TRIM(Q51))="pending",LOWER(TRIM(Q51))="unavailable",LOWER(TRIM(Q51))="denied",LOWER(TRIM(Q51))="none",LOWER(TRIM(Q51))="tbd",LOWER(TRIM(Q51))="to be determined",LOWER(TRIM(Q51))="-")),"MISSING_OR_PLACEHOLDER",IF(COUNTIF($A$2:$A$101,A51)&gt;1,"DUPLICATE_SOURCE_ROW_ID",IF(COUNTIFS($D$2:$D$101,D51,$I$2:$I$101,I51,$K$2:$K$101,K51,$L$2:$L$101,L51)&gt;1,"DUPLICATE_GRAIN_GROUP",IF(D51&lt;&gt;'Report setup'!$B$2,"MIXED_ACCOUNT",IF(M51&lt;&gt;'Report setup'!$B$3,"MIXED_CURRENCY",IF(OR(K51&lt;&gt;'Report setup'!$B$5,L51&lt;&gt;'Report setup'!$B$6),"OUT_OF_SCOPE_WINDOW",IF(Q51&lt;&gt;'Report setup'!$B$14,"MIXED_ACTION",IF(OR(NOT(ISNUMBER(N51)),NOT(ISNUMBER(O51)),NOT(ISNUMBER(P51)),NOT(ISNUMBER(R51))),"INVALID_NUMERIC",IF(OR(N51&lt;0,O51&lt;0,P51&lt;0,R51&lt;0),"NEGATIVE_VALUE",IF(OR(O51&lt;&gt;INT(O51),P51&lt;&gt;INT(P51),R51&lt;&gt;INT(R51)),"INVALID_NUMERIC",IF(P51&gt;O51,"CLICKS_EXCEED_IMPRESSIONS",""))))))))))))</x:f>
      </x:c>
      <x:c r="U51" t="str">
        <x:f>IF(S51="Accepted",A51,"")</x:f>
      </x:c>
      <x:c r="V51" t="str">
        <x:f>IF(S51="Held",A51,"")</x:f>
      </x:c>
    </x:row>
    <x:row r="52">
      <x:c r="S52" t="str">
        <x:f>IF(A52="","",IF(T52="","Accepted","Held"))</x:f>
      </x:c>
      <x:c r="T52" t="str">
        <x:f>IF(COUNTA(A52:R52)=0,"",IF(OR(COUNTBLANK(A52:M52)&gt;0,Q52="",R52="",OR(LOWER(TRIM(A52))="unknown",LOWER(TRIM(A52))="not applicable",LOWER(TRIM(A52))="n/a",LOWER(TRIM(A52))="na",LOWER(TRIM(A52))="pending",LOWER(TRIM(A52))="unavailable",LOWER(TRIM(A52))="denied",LOWER(TRIM(A52))="none",LOWER(TRIM(A52))="tbd",LOWER(TRIM(A52))="to be determined",LOWER(TRIM(A52))="-"),OR(LOWER(TRIM(B52))="unknown",LOWER(TRIM(B52))="not applicable",LOWER(TRIM(B52))="n/a",LOWER(TRIM(B52))="na",LOWER(TRIM(B52))="pending",LOWER(TRIM(B52))="unavailable",LOWER(TRIM(B52))="denied",LOWER(TRIM(B52))="none",LOWER(TRIM(B52))="tbd",LOWER(TRIM(B52))="to be determined",LOWER(TRIM(B52))="-"),OR(LOWER(TRIM(C52))="unknown",LOWER(TRIM(C52))="not applicable",LOWER(TRIM(C52))="n/a",LOWER(TRIM(C52))="na",LOWER(TRIM(C52))="pending",LOWER(TRIM(C52))="unavailable",LOWER(TRIM(C52))="denied",LOWER(TRIM(C52))="none",LOWER(TRIM(C52))="tbd",LOWER(TRIM(C52))="to be determined",LOWER(TRIM(C52))="-"),OR(LOWER(TRIM(D52))="unknown",LOWER(TRIM(D52))="not applicable",LOWER(TRIM(D52))="n/a",LOWER(TRIM(D52))="na",LOWER(TRIM(D52))="pending",LOWER(TRIM(D52))="unavailable",LOWER(TRIM(D52))="denied",LOWER(TRIM(D52))="none",LOWER(TRIM(D52))="tbd",LOWER(TRIM(D52))="to be determined",LOWER(TRIM(D52))="-"),OR(LOWER(TRIM(E52))="unknown",LOWER(TRIM(E52))="not applicable",LOWER(TRIM(E52))="n/a",LOWER(TRIM(E52))="na",LOWER(TRIM(E52))="pending",LOWER(TRIM(E52))="unavailable",LOWER(TRIM(E52))="denied",LOWER(TRIM(E52))="none",LOWER(TRIM(E52))="tbd",LOWER(TRIM(E52))="to be determined",LOWER(TRIM(E52))="-"),OR(LOWER(TRIM(F52))="unknown",LOWER(TRIM(F52))="not applicable",LOWER(TRIM(F52))="n/a",LOWER(TRIM(F52))="na",LOWER(TRIM(F52))="pending",LOWER(TRIM(F52))="unavailable",LOWER(TRIM(F52))="denied",LOWER(TRIM(F52))="none",LOWER(TRIM(F52))="tbd",LOWER(TRIM(F52))="to be determined",LOWER(TRIM(F52))="-"),OR(LOWER(TRIM(G52))="unknown",LOWER(TRIM(G52))="not applicable",LOWER(TRIM(G52))="n/a",LOWER(TRIM(G52))="na",LOWER(TRIM(G52))="pending",LOWER(TRIM(G52))="unavailable",LOWER(TRIM(G52))="denied",LOWER(TRIM(G52))="none",LOWER(TRIM(G52))="tbd",LOWER(TRIM(G52))="to be determined",LOWER(TRIM(G52))="-"),OR(LOWER(TRIM(H52))="unknown",LOWER(TRIM(H52))="not applicable",LOWER(TRIM(H52))="n/a",LOWER(TRIM(H52))="na",LOWER(TRIM(H52))="pending",LOWER(TRIM(H52))="unavailable",LOWER(TRIM(H52))="denied",LOWER(TRIM(H52))="none",LOWER(TRIM(H52))="tbd",LOWER(TRIM(H52))="to be determined",LOWER(TRIM(H52))="-"),OR(LOWER(TRIM(I52))="unknown",LOWER(TRIM(I52))="not applicable",LOWER(TRIM(I52))="n/a",LOWER(TRIM(I52))="na",LOWER(TRIM(I52))="pending",LOWER(TRIM(I52))="unavailable",LOWER(TRIM(I52))="denied",LOWER(TRIM(I52))="none",LOWER(TRIM(I52))="tbd",LOWER(TRIM(I52))="to be determined",LOWER(TRIM(I52))="-"),OR(LOWER(TRIM(J52))="unknown",LOWER(TRIM(J52))="not applicable",LOWER(TRIM(J52))="n/a",LOWER(TRIM(J52))="na",LOWER(TRIM(J52))="pending",LOWER(TRIM(J52))="unavailable",LOWER(TRIM(J52))="denied",LOWER(TRIM(J52))="none",LOWER(TRIM(J52))="tbd",LOWER(TRIM(J52))="to be determined",LOWER(TRIM(J52))="-"),OR(LOWER(TRIM(K52))="unknown",LOWER(TRIM(K52))="not applicable",LOWER(TRIM(K52))="n/a",LOWER(TRIM(K52))="na",LOWER(TRIM(K52))="pending",LOWER(TRIM(K52))="unavailable",LOWER(TRIM(K52))="denied",LOWER(TRIM(K52))="none",LOWER(TRIM(K52))="tbd",LOWER(TRIM(K52))="to be determined",LOWER(TRIM(K52))="-"),OR(LOWER(TRIM(L52))="unknown",LOWER(TRIM(L52))="not applicable",LOWER(TRIM(L52))="n/a",LOWER(TRIM(L52))="na",LOWER(TRIM(L52))="pending",LOWER(TRIM(L52))="unavailable",LOWER(TRIM(L52))="denied",LOWER(TRIM(L52))="none",LOWER(TRIM(L52))="tbd",LOWER(TRIM(L52))="to be determined",LOWER(TRIM(L52))="-"),OR(LOWER(TRIM(M52))="unknown",LOWER(TRIM(M52))="not applicable",LOWER(TRIM(M52))="n/a",LOWER(TRIM(M52))="na",LOWER(TRIM(M52))="pending",LOWER(TRIM(M52))="unavailable",LOWER(TRIM(M52))="denied",LOWER(TRIM(M52))="none",LOWER(TRIM(M52))="tbd",LOWER(TRIM(M52))="to be determined",LOWER(TRIM(M52))="-"),OR(LOWER(TRIM(Q52))="unknown",LOWER(TRIM(Q52))="not applicable",LOWER(TRIM(Q52))="n/a",LOWER(TRIM(Q52))="na",LOWER(TRIM(Q52))="pending",LOWER(TRIM(Q52))="unavailable",LOWER(TRIM(Q52))="denied",LOWER(TRIM(Q52))="none",LOWER(TRIM(Q52))="tbd",LOWER(TRIM(Q52))="to be determined",LOWER(TRIM(Q52))="-")),"MISSING_OR_PLACEHOLDER",IF(COUNTIF($A$2:$A$101,A52)&gt;1,"DUPLICATE_SOURCE_ROW_ID",IF(COUNTIFS($D$2:$D$101,D52,$I$2:$I$101,I52,$K$2:$K$101,K52,$L$2:$L$101,L52)&gt;1,"DUPLICATE_GRAIN_GROUP",IF(D52&lt;&gt;'Report setup'!$B$2,"MIXED_ACCOUNT",IF(M52&lt;&gt;'Report setup'!$B$3,"MIXED_CURRENCY",IF(OR(K52&lt;&gt;'Report setup'!$B$5,L52&lt;&gt;'Report setup'!$B$6),"OUT_OF_SCOPE_WINDOW",IF(Q52&lt;&gt;'Report setup'!$B$14,"MIXED_ACTION",IF(OR(NOT(ISNUMBER(N52)),NOT(ISNUMBER(O52)),NOT(ISNUMBER(P52)),NOT(ISNUMBER(R52))),"INVALID_NUMERIC",IF(OR(N52&lt;0,O52&lt;0,P52&lt;0,R52&lt;0),"NEGATIVE_VALUE",IF(OR(O52&lt;&gt;INT(O52),P52&lt;&gt;INT(P52),R52&lt;&gt;INT(R52)),"INVALID_NUMERIC",IF(P52&gt;O52,"CLICKS_EXCEED_IMPRESSIONS",""))))))))))))</x:f>
      </x:c>
      <x:c r="U52" t="str">
        <x:f>IF(S52="Accepted",A52,"")</x:f>
      </x:c>
      <x:c r="V52" t="str">
        <x:f>IF(S52="Held",A52,"")</x:f>
      </x:c>
    </x:row>
    <x:row r="53">
      <x:c r="S53" t="str">
        <x:f>IF(A53="","",IF(T53="","Accepted","Held"))</x:f>
      </x:c>
      <x:c r="T53" t="str">
        <x:f>IF(COUNTA(A53:R53)=0,"",IF(OR(COUNTBLANK(A53:M53)&gt;0,Q53="",R53="",OR(LOWER(TRIM(A53))="unknown",LOWER(TRIM(A53))="not applicable",LOWER(TRIM(A53))="n/a",LOWER(TRIM(A53))="na",LOWER(TRIM(A53))="pending",LOWER(TRIM(A53))="unavailable",LOWER(TRIM(A53))="denied",LOWER(TRIM(A53))="none",LOWER(TRIM(A53))="tbd",LOWER(TRIM(A53))="to be determined",LOWER(TRIM(A53))="-"),OR(LOWER(TRIM(B53))="unknown",LOWER(TRIM(B53))="not applicable",LOWER(TRIM(B53))="n/a",LOWER(TRIM(B53))="na",LOWER(TRIM(B53))="pending",LOWER(TRIM(B53))="unavailable",LOWER(TRIM(B53))="denied",LOWER(TRIM(B53))="none",LOWER(TRIM(B53))="tbd",LOWER(TRIM(B53))="to be determined",LOWER(TRIM(B53))="-"),OR(LOWER(TRIM(C53))="unknown",LOWER(TRIM(C53))="not applicable",LOWER(TRIM(C53))="n/a",LOWER(TRIM(C53))="na",LOWER(TRIM(C53))="pending",LOWER(TRIM(C53))="unavailable",LOWER(TRIM(C53))="denied",LOWER(TRIM(C53))="none",LOWER(TRIM(C53))="tbd",LOWER(TRIM(C53))="to be determined",LOWER(TRIM(C53))="-"),OR(LOWER(TRIM(D53))="unknown",LOWER(TRIM(D53))="not applicable",LOWER(TRIM(D53))="n/a",LOWER(TRIM(D53))="na",LOWER(TRIM(D53))="pending",LOWER(TRIM(D53))="unavailable",LOWER(TRIM(D53))="denied",LOWER(TRIM(D53))="none",LOWER(TRIM(D53))="tbd",LOWER(TRIM(D53))="to be determined",LOWER(TRIM(D53))="-"),OR(LOWER(TRIM(E53))="unknown",LOWER(TRIM(E53))="not applicable",LOWER(TRIM(E53))="n/a",LOWER(TRIM(E53))="na",LOWER(TRIM(E53))="pending",LOWER(TRIM(E53))="unavailable",LOWER(TRIM(E53))="denied",LOWER(TRIM(E53))="none",LOWER(TRIM(E53))="tbd",LOWER(TRIM(E53))="to be determined",LOWER(TRIM(E53))="-"),OR(LOWER(TRIM(F53))="unknown",LOWER(TRIM(F53))="not applicable",LOWER(TRIM(F53))="n/a",LOWER(TRIM(F53))="na",LOWER(TRIM(F53))="pending",LOWER(TRIM(F53))="unavailable",LOWER(TRIM(F53))="denied",LOWER(TRIM(F53))="none",LOWER(TRIM(F53))="tbd",LOWER(TRIM(F53))="to be determined",LOWER(TRIM(F53))="-"),OR(LOWER(TRIM(G53))="unknown",LOWER(TRIM(G53))="not applicable",LOWER(TRIM(G53))="n/a",LOWER(TRIM(G53))="na",LOWER(TRIM(G53))="pending",LOWER(TRIM(G53))="unavailable",LOWER(TRIM(G53))="denied",LOWER(TRIM(G53))="none",LOWER(TRIM(G53))="tbd",LOWER(TRIM(G53))="to be determined",LOWER(TRIM(G53))="-"),OR(LOWER(TRIM(H53))="unknown",LOWER(TRIM(H53))="not applicable",LOWER(TRIM(H53))="n/a",LOWER(TRIM(H53))="na",LOWER(TRIM(H53))="pending",LOWER(TRIM(H53))="unavailable",LOWER(TRIM(H53))="denied",LOWER(TRIM(H53))="none",LOWER(TRIM(H53))="tbd",LOWER(TRIM(H53))="to be determined",LOWER(TRIM(H53))="-"),OR(LOWER(TRIM(I53))="unknown",LOWER(TRIM(I53))="not applicable",LOWER(TRIM(I53))="n/a",LOWER(TRIM(I53))="na",LOWER(TRIM(I53))="pending",LOWER(TRIM(I53))="unavailable",LOWER(TRIM(I53))="denied",LOWER(TRIM(I53))="none",LOWER(TRIM(I53))="tbd",LOWER(TRIM(I53))="to be determined",LOWER(TRIM(I53))="-"),OR(LOWER(TRIM(J53))="unknown",LOWER(TRIM(J53))="not applicable",LOWER(TRIM(J53))="n/a",LOWER(TRIM(J53))="na",LOWER(TRIM(J53))="pending",LOWER(TRIM(J53))="unavailable",LOWER(TRIM(J53))="denied",LOWER(TRIM(J53))="none",LOWER(TRIM(J53))="tbd",LOWER(TRIM(J53))="to be determined",LOWER(TRIM(J53))="-"),OR(LOWER(TRIM(K53))="unknown",LOWER(TRIM(K53))="not applicable",LOWER(TRIM(K53))="n/a",LOWER(TRIM(K53))="na",LOWER(TRIM(K53))="pending",LOWER(TRIM(K53))="unavailable",LOWER(TRIM(K53))="denied",LOWER(TRIM(K53))="none",LOWER(TRIM(K53))="tbd",LOWER(TRIM(K53))="to be determined",LOWER(TRIM(K53))="-"),OR(LOWER(TRIM(L53))="unknown",LOWER(TRIM(L53))="not applicable",LOWER(TRIM(L53))="n/a",LOWER(TRIM(L53))="na",LOWER(TRIM(L53))="pending",LOWER(TRIM(L53))="unavailable",LOWER(TRIM(L53))="denied",LOWER(TRIM(L53))="none",LOWER(TRIM(L53))="tbd",LOWER(TRIM(L53))="to be determined",LOWER(TRIM(L53))="-"),OR(LOWER(TRIM(M53))="unknown",LOWER(TRIM(M53))="not applicable",LOWER(TRIM(M53))="n/a",LOWER(TRIM(M53))="na",LOWER(TRIM(M53))="pending",LOWER(TRIM(M53))="unavailable",LOWER(TRIM(M53))="denied",LOWER(TRIM(M53))="none",LOWER(TRIM(M53))="tbd",LOWER(TRIM(M53))="to be determined",LOWER(TRIM(M53))="-"),OR(LOWER(TRIM(Q53))="unknown",LOWER(TRIM(Q53))="not applicable",LOWER(TRIM(Q53))="n/a",LOWER(TRIM(Q53))="na",LOWER(TRIM(Q53))="pending",LOWER(TRIM(Q53))="unavailable",LOWER(TRIM(Q53))="denied",LOWER(TRIM(Q53))="none",LOWER(TRIM(Q53))="tbd",LOWER(TRIM(Q53))="to be determined",LOWER(TRIM(Q53))="-")),"MISSING_OR_PLACEHOLDER",IF(COUNTIF($A$2:$A$101,A53)&gt;1,"DUPLICATE_SOURCE_ROW_ID",IF(COUNTIFS($D$2:$D$101,D53,$I$2:$I$101,I53,$K$2:$K$101,K53,$L$2:$L$101,L53)&gt;1,"DUPLICATE_GRAIN_GROUP",IF(D53&lt;&gt;'Report setup'!$B$2,"MIXED_ACCOUNT",IF(M53&lt;&gt;'Report setup'!$B$3,"MIXED_CURRENCY",IF(OR(K53&lt;&gt;'Report setup'!$B$5,L53&lt;&gt;'Report setup'!$B$6),"OUT_OF_SCOPE_WINDOW",IF(Q53&lt;&gt;'Report setup'!$B$14,"MIXED_ACTION",IF(OR(NOT(ISNUMBER(N53)),NOT(ISNUMBER(O53)),NOT(ISNUMBER(P53)),NOT(ISNUMBER(R53))),"INVALID_NUMERIC",IF(OR(N53&lt;0,O53&lt;0,P53&lt;0,R53&lt;0),"NEGATIVE_VALUE",IF(OR(O53&lt;&gt;INT(O53),P53&lt;&gt;INT(P53),R53&lt;&gt;INT(R53)),"INVALID_NUMERIC",IF(P53&gt;O53,"CLICKS_EXCEED_IMPRESSIONS",""))))))))))))</x:f>
      </x:c>
      <x:c r="U53" t="str">
        <x:f>IF(S53="Accepted",A53,"")</x:f>
      </x:c>
      <x:c r="V53" t="str">
        <x:f>IF(S53="Held",A53,"")</x:f>
      </x:c>
    </x:row>
    <x:row r="54">
      <x:c r="S54" t="str">
        <x:f>IF(A54="","",IF(T54="","Accepted","Held"))</x:f>
      </x:c>
      <x:c r="T54" t="str">
        <x:f>IF(COUNTA(A54:R54)=0,"",IF(OR(COUNTBLANK(A54:M54)&gt;0,Q54="",R54="",OR(LOWER(TRIM(A54))="unknown",LOWER(TRIM(A54))="not applicable",LOWER(TRIM(A54))="n/a",LOWER(TRIM(A54))="na",LOWER(TRIM(A54))="pending",LOWER(TRIM(A54))="unavailable",LOWER(TRIM(A54))="denied",LOWER(TRIM(A54))="none",LOWER(TRIM(A54))="tbd",LOWER(TRIM(A54))="to be determined",LOWER(TRIM(A54))="-"),OR(LOWER(TRIM(B54))="unknown",LOWER(TRIM(B54))="not applicable",LOWER(TRIM(B54))="n/a",LOWER(TRIM(B54))="na",LOWER(TRIM(B54))="pending",LOWER(TRIM(B54))="unavailable",LOWER(TRIM(B54))="denied",LOWER(TRIM(B54))="none",LOWER(TRIM(B54))="tbd",LOWER(TRIM(B54))="to be determined",LOWER(TRIM(B54))="-"),OR(LOWER(TRIM(C54))="unknown",LOWER(TRIM(C54))="not applicable",LOWER(TRIM(C54))="n/a",LOWER(TRIM(C54))="na",LOWER(TRIM(C54))="pending",LOWER(TRIM(C54))="unavailable",LOWER(TRIM(C54))="denied",LOWER(TRIM(C54))="none",LOWER(TRIM(C54))="tbd",LOWER(TRIM(C54))="to be determined",LOWER(TRIM(C54))="-"),OR(LOWER(TRIM(D54))="unknown",LOWER(TRIM(D54))="not applicable",LOWER(TRIM(D54))="n/a",LOWER(TRIM(D54))="na",LOWER(TRIM(D54))="pending",LOWER(TRIM(D54))="unavailable",LOWER(TRIM(D54))="denied",LOWER(TRIM(D54))="none",LOWER(TRIM(D54))="tbd",LOWER(TRIM(D54))="to be determined",LOWER(TRIM(D54))="-"),OR(LOWER(TRIM(E54))="unknown",LOWER(TRIM(E54))="not applicable",LOWER(TRIM(E54))="n/a",LOWER(TRIM(E54))="na",LOWER(TRIM(E54))="pending",LOWER(TRIM(E54))="unavailable",LOWER(TRIM(E54))="denied",LOWER(TRIM(E54))="none",LOWER(TRIM(E54))="tbd",LOWER(TRIM(E54))="to be determined",LOWER(TRIM(E54))="-"),OR(LOWER(TRIM(F54))="unknown",LOWER(TRIM(F54))="not applicable",LOWER(TRIM(F54))="n/a",LOWER(TRIM(F54))="na",LOWER(TRIM(F54))="pending",LOWER(TRIM(F54))="unavailable",LOWER(TRIM(F54))="denied",LOWER(TRIM(F54))="none",LOWER(TRIM(F54))="tbd",LOWER(TRIM(F54))="to be determined",LOWER(TRIM(F54))="-"),OR(LOWER(TRIM(G54))="unknown",LOWER(TRIM(G54))="not applicable",LOWER(TRIM(G54))="n/a",LOWER(TRIM(G54))="na",LOWER(TRIM(G54))="pending",LOWER(TRIM(G54))="unavailable",LOWER(TRIM(G54))="denied",LOWER(TRIM(G54))="none",LOWER(TRIM(G54))="tbd",LOWER(TRIM(G54))="to be determined",LOWER(TRIM(G54))="-"),OR(LOWER(TRIM(H54))="unknown",LOWER(TRIM(H54))="not applicable",LOWER(TRIM(H54))="n/a",LOWER(TRIM(H54))="na",LOWER(TRIM(H54))="pending",LOWER(TRIM(H54))="unavailable",LOWER(TRIM(H54))="denied",LOWER(TRIM(H54))="none",LOWER(TRIM(H54))="tbd",LOWER(TRIM(H54))="to be determined",LOWER(TRIM(H54))="-"),OR(LOWER(TRIM(I54))="unknown",LOWER(TRIM(I54))="not applicable",LOWER(TRIM(I54))="n/a",LOWER(TRIM(I54))="na",LOWER(TRIM(I54))="pending",LOWER(TRIM(I54))="unavailable",LOWER(TRIM(I54))="denied",LOWER(TRIM(I54))="none",LOWER(TRIM(I54))="tbd",LOWER(TRIM(I54))="to be determined",LOWER(TRIM(I54))="-"),OR(LOWER(TRIM(J54))="unknown",LOWER(TRIM(J54))="not applicable",LOWER(TRIM(J54))="n/a",LOWER(TRIM(J54))="na",LOWER(TRIM(J54))="pending",LOWER(TRIM(J54))="unavailable",LOWER(TRIM(J54))="denied",LOWER(TRIM(J54))="none",LOWER(TRIM(J54))="tbd",LOWER(TRIM(J54))="to be determined",LOWER(TRIM(J54))="-"),OR(LOWER(TRIM(K54))="unknown",LOWER(TRIM(K54))="not applicable",LOWER(TRIM(K54))="n/a",LOWER(TRIM(K54))="na",LOWER(TRIM(K54))="pending",LOWER(TRIM(K54))="unavailable",LOWER(TRIM(K54))="denied",LOWER(TRIM(K54))="none",LOWER(TRIM(K54))="tbd",LOWER(TRIM(K54))="to be determined",LOWER(TRIM(K54))="-"),OR(LOWER(TRIM(L54))="unknown",LOWER(TRIM(L54))="not applicable",LOWER(TRIM(L54))="n/a",LOWER(TRIM(L54))="na",LOWER(TRIM(L54))="pending",LOWER(TRIM(L54))="unavailable",LOWER(TRIM(L54))="denied",LOWER(TRIM(L54))="none",LOWER(TRIM(L54))="tbd",LOWER(TRIM(L54))="to be determined",LOWER(TRIM(L54))="-"),OR(LOWER(TRIM(M54))="unknown",LOWER(TRIM(M54))="not applicable",LOWER(TRIM(M54))="n/a",LOWER(TRIM(M54))="na",LOWER(TRIM(M54))="pending",LOWER(TRIM(M54))="unavailable",LOWER(TRIM(M54))="denied",LOWER(TRIM(M54))="none",LOWER(TRIM(M54))="tbd",LOWER(TRIM(M54))="to be determined",LOWER(TRIM(M54))="-"),OR(LOWER(TRIM(Q54))="unknown",LOWER(TRIM(Q54))="not applicable",LOWER(TRIM(Q54))="n/a",LOWER(TRIM(Q54))="na",LOWER(TRIM(Q54))="pending",LOWER(TRIM(Q54))="unavailable",LOWER(TRIM(Q54))="denied",LOWER(TRIM(Q54))="none",LOWER(TRIM(Q54))="tbd",LOWER(TRIM(Q54))="to be determined",LOWER(TRIM(Q54))="-")),"MISSING_OR_PLACEHOLDER",IF(COUNTIF($A$2:$A$101,A54)&gt;1,"DUPLICATE_SOURCE_ROW_ID",IF(COUNTIFS($D$2:$D$101,D54,$I$2:$I$101,I54,$K$2:$K$101,K54,$L$2:$L$101,L54)&gt;1,"DUPLICATE_GRAIN_GROUP",IF(D54&lt;&gt;'Report setup'!$B$2,"MIXED_ACCOUNT",IF(M54&lt;&gt;'Report setup'!$B$3,"MIXED_CURRENCY",IF(OR(K54&lt;&gt;'Report setup'!$B$5,L54&lt;&gt;'Report setup'!$B$6),"OUT_OF_SCOPE_WINDOW",IF(Q54&lt;&gt;'Report setup'!$B$14,"MIXED_ACTION",IF(OR(NOT(ISNUMBER(N54)),NOT(ISNUMBER(O54)),NOT(ISNUMBER(P54)),NOT(ISNUMBER(R54))),"INVALID_NUMERIC",IF(OR(N54&lt;0,O54&lt;0,P54&lt;0,R54&lt;0),"NEGATIVE_VALUE",IF(OR(O54&lt;&gt;INT(O54),P54&lt;&gt;INT(P54),R54&lt;&gt;INT(R54)),"INVALID_NUMERIC",IF(P54&gt;O54,"CLICKS_EXCEED_IMPRESSIONS",""))))))))))))</x:f>
      </x:c>
      <x:c r="U54" t="str">
        <x:f>IF(S54="Accepted",A54,"")</x:f>
      </x:c>
      <x:c r="V54" t="str">
        <x:f>IF(S54="Held",A54,"")</x:f>
      </x:c>
    </x:row>
    <x:row r="55">
      <x:c r="S55" t="str">
        <x:f>IF(A55="","",IF(T55="","Accepted","Held"))</x:f>
      </x:c>
      <x:c r="T55" t="str">
        <x:f>IF(COUNTA(A55:R55)=0,"",IF(OR(COUNTBLANK(A55:M55)&gt;0,Q55="",R55="",OR(LOWER(TRIM(A55))="unknown",LOWER(TRIM(A55))="not applicable",LOWER(TRIM(A55))="n/a",LOWER(TRIM(A55))="na",LOWER(TRIM(A55))="pending",LOWER(TRIM(A55))="unavailable",LOWER(TRIM(A55))="denied",LOWER(TRIM(A55))="none",LOWER(TRIM(A55))="tbd",LOWER(TRIM(A55))="to be determined",LOWER(TRIM(A55))="-"),OR(LOWER(TRIM(B55))="unknown",LOWER(TRIM(B55))="not applicable",LOWER(TRIM(B55))="n/a",LOWER(TRIM(B55))="na",LOWER(TRIM(B55))="pending",LOWER(TRIM(B55))="unavailable",LOWER(TRIM(B55))="denied",LOWER(TRIM(B55))="none",LOWER(TRIM(B55))="tbd",LOWER(TRIM(B55))="to be determined",LOWER(TRIM(B55))="-"),OR(LOWER(TRIM(C55))="unknown",LOWER(TRIM(C55))="not applicable",LOWER(TRIM(C55))="n/a",LOWER(TRIM(C55))="na",LOWER(TRIM(C55))="pending",LOWER(TRIM(C55))="unavailable",LOWER(TRIM(C55))="denied",LOWER(TRIM(C55))="none",LOWER(TRIM(C55))="tbd",LOWER(TRIM(C55))="to be determined",LOWER(TRIM(C55))="-"),OR(LOWER(TRIM(D55))="unknown",LOWER(TRIM(D55))="not applicable",LOWER(TRIM(D55))="n/a",LOWER(TRIM(D55))="na",LOWER(TRIM(D55))="pending",LOWER(TRIM(D55))="unavailable",LOWER(TRIM(D55))="denied",LOWER(TRIM(D55))="none",LOWER(TRIM(D55))="tbd",LOWER(TRIM(D55))="to be determined",LOWER(TRIM(D55))="-"),OR(LOWER(TRIM(E55))="unknown",LOWER(TRIM(E55))="not applicable",LOWER(TRIM(E55))="n/a",LOWER(TRIM(E55))="na",LOWER(TRIM(E55))="pending",LOWER(TRIM(E55))="unavailable",LOWER(TRIM(E55))="denied",LOWER(TRIM(E55))="none",LOWER(TRIM(E55))="tbd",LOWER(TRIM(E55))="to be determined",LOWER(TRIM(E55))="-"),OR(LOWER(TRIM(F55))="unknown",LOWER(TRIM(F55))="not applicable",LOWER(TRIM(F55))="n/a",LOWER(TRIM(F55))="na",LOWER(TRIM(F55))="pending",LOWER(TRIM(F55))="unavailable",LOWER(TRIM(F55))="denied",LOWER(TRIM(F55))="none",LOWER(TRIM(F55))="tbd",LOWER(TRIM(F55))="to be determined",LOWER(TRIM(F55))="-"),OR(LOWER(TRIM(G55))="unknown",LOWER(TRIM(G55))="not applicable",LOWER(TRIM(G55))="n/a",LOWER(TRIM(G55))="na",LOWER(TRIM(G55))="pending",LOWER(TRIM(G55))="unavailable",LOWER(TRIM(G55))="denied",LOWER(TRIM(G55))="none",LOWER(TRIM(G55))="tbd",LOWER(TRIM(G55))="to be determined",LOWER(TRIM(G55))="-"),OR(LOWER(TRIM(H55))="unknown",LOWER(TRIM(H55))="not applicable",LOWER(TRIM(H55))="n/a",LOWER(TRIM(H55))="na",LOWER(TRIM(H55))="pending",LOWER(TRIM(H55))="unavailable",LOWER(TRIM(H55))="denied",LOWER(TRIM(H55))="none",LOWER(TRIM(H55))="tbd",LOWER(TRIM(H55))="to be determined",LOWER(TRIM(H55))="-"),OR(LOWER(TRIM(I55))="unknown",LOWER(TRIM(I55))="not applicable",LOWER(TRIM(I55))="n/a",LOWER(TRIM(I55))="na",LOWER(TRIM(I55))="pending",LOWER(TRIM(I55))="unavailable",LOWER(TRIM(I55))="denied",LOWER(TRIM(I55))="none",LOWER(TRIM(I55))="tbd",LOWER(TRIM(I55))="to be determined",LOWER(TRIM(I55))="-"),OR(LOWER(TRIM(J55))="unknown",LOWER(TRIM(J55))="not applicable",LOWER(TRIM(J55))="n/a",LOWER(TRIM(J55))="na",LOWER(TRIM(J55))="pending",LOWER(TRIM(J55))="unavailable",LOWER(TRIM(J55))="denied",LOWER(TRIM(J55))="none",LOWER(TRIM(J55))="tbd",LOWER(TRIM(J55))="to be determined",LOWER(TRIM(J55))="-"),OR(LOWER(TRIM(K55))="unknown",LOWER(TRIM(K55))="not applicable",LOWER(TRIM(K55))="n/a",LOWER(TRIM(K55))="na",LOWER(TRIM(K55))="pending",LOWER(TRIM(K55))="unavailable",LOWER(TRIM(K55))="denied",LOWER(TRIM(K55))="none",LOWER(TRIM(K55))="tbd",LOWER(TRIM(K55))="to be determined",LOWER(TRIM(K55))="-"),OR(LOWER(TRIM(L55))="unknown",LOWER(TRIM(L55))="not applicable",LOWER(TRIM(L55))="n/a",LOWER(TRIM(L55))="na",LOWER(TRIM(L55))="pending",LOWER(TRIM(L55))="unavailable",LOWER(TRIM(L55))="denied",LOWER(TRIM(L55))="none",LOWER(TRIM(L55))="tbd",LOWER(TRIM(L55))="to be determined",LOWER(TRIM(L55))="-"),OR(LOWER(TRIM(M55))="unknown",LOWER(TRIM(M55))="not applicable",LOWER(TRIM(M55))="n/a",LOWER(TRIM(M55))="na",LOWER(TRIM(M55))="pending",LOWER(TRIM(M55))="unavailable",LOWER(TRIM(M55))="denied",LOWER(TRIM(M55))="none",LOWER(TRIM(M55))="tbd",LOWER(TRIM(M55))="to be determined",LOWER(TRIM(M55))="-"),OR(LOWER(TRIM(Q55))="unknown",LOWER(TRIM(Q55))="not applicable",LOWER(TRIM(Q55))="n/a",LOWER(TRIM(Q55))="na",LOWER(TRIM(Q55))="pending",LOWER(TRIM(Q55))="unavailable",LOWER(TRIM(Q55))="denied",LOWER(TRIM(Q55))="none",LOWER(TRIM(Q55))="tbd",LOWER(TRIM(Q55))="to be determined",LOWER(TRIM(Q55))="-")),"MISSING_OR_PLACEHOLDER",IF(COUNTIF($A$2:$A$101,A55)&gt;1,"DUPLICATE_SOURCE_ROW_ID",IF(COUNTIFS($D$2:$D$101,D55,$I$2:$I$101,I55,$K$2:$K$101,K55,$L$2:$L$101,L55)&gt;1,"DUPLICATE_GRAIN_GROUP",IF(D55&lt;&gt;'Report setup'!$B$2,"MIXED_ACCOUNT",IF(M55&lt;&gt;'Report setup'!$B$3,"MIXED_CURRENCY",IF(OR(K55&lt;&gt;'Report setup'!$B$5,L55&lt;&gt;'Report setup'!$B$6),"OUT_OF_SCOPE_WINDOW",IF(Q55&lt;&gt;'Report setup'!$B$14,"MIXED_ACTION",IF(OR(NOT(ISNUMBER(N55)),NOT(ISNUMBER(O55)),NOT(ISNUMBER(P55)),NOT(ISNUMBER(R55))),"INVALID_NUMERIC",IF(OR(N55&lt;0,O55&lt;0,P55&lt;0,R55&lt;0),"NEGATIVE_VALUE",IF(OR(O55&lt;&gt;INT(O55),P55&lt;&gt;INT(P55),R55&lt;&gt;INT(R55)),"INVALID_NUMERIC",IF(P55&gt;O55,"CLICKS_EXCEED_IMPRESSIONS",""))))))))))))</x:f>
      </x:c>
      <x:c r="U55" t="str">
        <x:f>IF(S55="Accepted",A55,"")</x:f>
      </x:c>
      <x:c r="V55" t="str">
        <x:f>IF(S55="Held",A55,"")</x:f>
      </x:c>
    </x:row>
    <x:row r="56">
      <x:c r="S56" t="str">
        <x:f>IF(A56="","",IF(T56="","Accepted","Held"))</x:f>
      </x:c>
      <x:c r="T56" t="str">
        <x:f>IF(COUNTA(A56:R56)=0,"",IF(OR(COUNTBLANK(A56:M56)&gt;0,Q56="",R56="",OR(LOWER(TRIM(A56))="unknown",LOWER(TRIM(A56))="not applicable",LOWER(TRIM(A56))="n/a",LOWER(TRIM(A56))="na",LOWER(TRIM(A56))="pending",LOWER(TRIM(A56))="unavailable",LOWER(TRIM(A56))="denied",LOWER(TRIM(A56))="none",LOWER(TRIM(A56))="tbd",LOWER(TRIM(A56))="to be determined",LOWER(TRIM(A56))="-"),OR(LOWER(TRIM(B56))="unknown",LOWER(TRIM(B56))="not applicable",LOWER(TRIM(B56))="n/a",LOWER(TRIM(B56))="na",LOWER(TRIM(B56))="pending",LOWER(TRIM(B56))="unavailable",LOWER(TRIM(B56))="denied",LOWER(TRIM(B56))="none",LOWER(TRIM(B56))="tbd",LOWER(TRIM(B56))="to be determined",LOWER(TRIM(B56))="-"),OR(LOWER(TRIM(C56))="unknown",LOWER(TRIM(C56))="not applicable",LOWER(TRIM(C56))="n/a",LOWER(TRIM(C56))="na",LOWER(TRIM(C56))="pending",LOWER(TRIM(C56))="unavailable",LOWER(TRIM(C56))="denied",LOWER(TRIM(C56))="none",LOWER(TRIM(C56))="tbd",LOWER(TRIM(C56))="to be determined",LOWER(TRIM(C56))="-"),OR(LOWER(TRIM(D56))="unknown",LOWER(TRIM(D56))="not applicable",LOWER(TRIM(D56))="n/a",LOWER(TRIM(D56))="na",LOWER(TRIM(D56))="pending",LOWER(TRIM(D56))="unavailable",LOWER(TRIM(D56))="denied",LOWER(TRIM(D56))="none",LOWER(TRIM(D56))="tbd",LOWER(TRIM(D56))="to be determined",LOWER(TRIM(D56))="-"),OR(LOWER(TRIM(E56))="unknown",LOWER(TRIM(E56))="not applicable",LOWER(TRIM(E56))="n/a",LOWER(TRIM(E56))="na",LOWER(TRIM(E56))="pending",LOWER(TRIM(E56))="unavailable",LOWER(TRIM(E56))="denied",LOWER(TRIM(E56))="none",LOWER(TRIM(E56))="tbd",LOWER(TRIM(E56))="to be determined",LOWER(TRIM(E56))="-"),OR(LOWER(TRIM(F56))="unknown",LOWER(TRIM(F56))="not applicable",LOWER(TRIM(F56))="n/a",LOWER(TRIM(F56))="na",LOWER(TRIM(F56))="pending",LOWER(TRIM(F56))="unavailable",LOWER(TRIM(F56))="denied",LOWER(TRIM(F56))="none",LOWER(TRIM(F56))="tbd",LOWER(TRIM(F56))="to be determined",LOWER(TRIM(F56))="-"),OR(LOWER(TRIM(G56))="unknown",LOWER(TRIM(G56))="not applicable",LOWER(TRIM(G56))="n/a",LOWER(TRIM(G56))="na",LOWER(TRIM(G56))="pending",LOWER(TRIM(G56))="unavailable",LOWER(TRIM(G56))="denied",LOWER(TRIM(G56))="none",LOWER(TRIM(G56))="tbd",LOWER(TRIM(G56))="to be determined",LOWER(TRIM(G56))="-"),OR(LOWER(TRIM(H56))="unknown",LOWER(TRIM(H56))="not applicable",LOWER(TRIM(H56))="n/a",LOWER(TRIM(H56))="na",LOWER(TRIM(H56))="pending",LOWER(TRIM(H56))="unavailable",LOWER(TRIM(H56))="denied",LOWER(TRIM(H56))="none",LOWER(TRIM(H56))="tbd",LOWER(TRIM(H56))="to be determined",LOWER(TRIM(H56))="-"),OR(LOWER(TRIM(I56))="unknown",LOWER(TRIM(I56))="not applicable",LOWER(TRIM(I56))="n/a",LOWER(TRIM(I56))="na",LOWER(TRIM(I56))="pending",LOWER(TRIM(I56))="unavailable",LOWER(TRIM(I56))="denied",LOWER(TRIM(I56))="none",LOWER(TRIM(I56))="tbd",LOWER(TRIM(I56))="to be determined",LOWER(TRIM(I56))="-"),OR(LOWER(TRIM(J56))="unknown",LOWER(TRIM(J56))="not applicable",LOWER(TRIM(J56))="n/a",LOWER(TRIM(J56))="na",LOWER(TRIM(J56))="pending",LOWER(TRIM(J56))="unavailable",LOWER(TRIM(J56))="denied",LOWER(TRIM(J56))="none",LOWER(TRIM(J56))="tbd",LOWER(TRIM(J56))="to be determined",LOWER(TRIM(J56))="-"),OR(LOWER(TRIM(K56))="unknown",LOWER(TRIM(K56))="not applicable",LOWER(TRIM(K56))="n/a",LOWER(TRIM(K56))="na",LOWER(TRIM(K56))="pending",LOWER(TRIM(K56))="unavailable",LOWER(TRIM(K56))="denied",LOWER(TRIM(K56))="none",LOWER(TRIM(K56))="tbd",LOWER(TRIM(K56))="to be determined",LOWER(TRIM(K56))="-"),OR(LOWER(TRIM(L56))="unknown",LOWER(TRIM(L56))="not applicable",LOWER(TRIM(L56))="n/a",LOWER(TRIM(L56))="na",LOWER(TRIM(L56))="pending",LOWER(TRIM(L56))="unavailable",LOWER(TRIM(L56))="denied",LOWER(TRIM(L56))="none",LOWER(TRIM(L56))="tbd",LOWER(TRIM(L56))="to be determined",LOWER(TRIM(L56))="-"),OR(LOWER(TRIM(M56))="unknown",LOWER(TRIM(M56))="not applicable",LOWER(TRIM(M56))="n/a",LOWER(TRIM(M56))="na",LOWER(TRIM(M56))="pending",LOWER(TRIM(M56))="unavailable",LOWER(TRIM(M56))="denied",LOWER(TRIM(M56))="none",LOWER(TRIM(M56))="tbd",LOWER(TRIM(M56))="to be determined",LOWER(TRIM(M56))="-"),OR(LOWER(TRIM(Q56))="unknown",LOWER(TRIM(Q56))="not applicable",LOWER(TRIM(Q56))="n/a",LOWER(TRIM(Q56))="na",LOWER(TRIM(Q56))="pending",LOWER(TRIM(Q56))="unavailable",LOWER(TRIM(Q56))="denied",LOWER(TRIM(Q56))="none",LOWER(TRIM(Q56))="tbd",LOWER(TRIM(Q56))="to be determined",LOWER(TRIM(Q56))="-")),"MISSING_OR_PLACEHOLDER",IF(COUNTIF($A$2:$A$101,A56)&gt;1,"DUPLICATE_SOURCE_ROW_ID",IF(COUNTIFS($D$2:$D$101,D56,$I$2:$I$101,I56,$K$2:$K$101,K56,$L$2:$L$101,L56)&gt;1,"DUPLICATE_GRAIN_GROUP",IF(D56&lt;&gt;'Report setup'!$B$2,"MIXED_ACCOUNT",IF(M56&lt;&gt;'Report setup'!$B$3,"MIXED_CURRENCY",IF(OR(K56&lt;&gt;'Report setup'!$B$5,L56&lt;&gt;'Report setup'!$B$6),"OUT_OF_SCOPE_WINDOW",IF(Q56&lt;&gt;'Report setup'!$B$14,"MIXED_ACTION",IF(OR(NOT(ISNUMBER(N56)),NOT(ISNUMBER(O56)),NOT(ISNUMBER(P56)),NOT(ISNUMBER(R56))),"INVALID_NUMERIC",IF(OR(N56&lt;0,O56&lt;0,P56&lt;0,R56&lt;0),"NEGATIVE_VALUE",IF(OR(O56&lt;&gt;INT(O56),P56&lt;&gt;INT(P56),R56&lt;&gt;INT(R56)),"INVALID_NUMERIC",IF(P56&gt;O56,"CLICKS_EXCEED_IMPRESSIONS",""))))))))))))</x:f>
      </x:c>
      <x:c r="U56" t="str">
        <x:f>IF(S56="Accepted",A56,"")</x:f>
      </x:c>
      <x:c r="V56" t="str">
        <x:f>IF(S56="Held",A56,"")</x:f>
      </x:c>
    </x:row>
    <x:row r="57">
      <x:c r="S57" t="str">
        <x:f>IF(A57="","",IF(T57="","Accepted","Held"))</x:f>
      </x:c>
      <x:c r="T57" t="str">
        <x:f>IF(COUNTA(A57:R57)=0,"",IF(OR(COUNTBLANK(A57:M57)&gt;0,Q57="",R57="",OR(LOWER(TRIM(A57))="unknown",LOWER(TRIM(A57))="not applicable",LOWER(TRIM(A57))="n/a",LOWER(TRIM(A57))="na",LOWER(TRIM(A57))="pending",LOWER(TRIM(A57))="unavailable",LOWER(TRIM(A57))="denied",LOWER(TRIM(A57))="none",LOWER(TRIM(A57))="tbd",LOWER(TRIM(A57))="to be determined",LOWER(TRIM(A57))="-"),OR(LOWER(TRIM(B57))="unknown",LOWER(TRIM(B57))="not applicable",LOWER(TRIM(B57))="n/a",LOWER(TRIM(B57))="na",LOWER(TRIM(B57))="pending",LOWER(TRIM(B57))="unavailable",LOWER(TRIM(B57))="denied",LOWER(TRIM(B57))="none",LOWER(TRIM(B57))="tbd",LOWER(TRIM(B57))="to be determined",LOWER(TRIM(B57))="-"),OR(LOWER(TRIM(C57))="unknown",LOWER(TRIM(C57))="not applicable",LOWER(TRIM(C57))="n/a",LOWER(TRIM(C57))="na",LOWER(TRIM(C57))="pending",LOWER(TRIM(C57))="unavailable",LOWER(TRIM(C57))="denied",LOWER(TRIM(C57))="none",LOWER(TRIM(C57))="tbd",LOWER(TRIM(C57))="to be determined",LOWER(TRIM(C57))="-"),OR(LOWER(TRIM(D57))="unknown",LOWER(TRIM(D57))="not applicable",LOWER(TRIM(D57))="n/a",LOWER(TRIM(D57))="na",LOWER(TRIM(D57))="pending",LOWER(TRIM(D57))="unavailable",LOWER(TRIM(D57))="denied",LOWER(TRIM(D57))="none",LOWER(TRIM(D57))="tbd",LOWER(TRIM(D57))="to be determined",LOWER(TRIM(D57))="-"),OR(LOWER(TRIM(E57))="unknown",LOWER(TRIM(E57))="not applicable",LOWER(TRIM(E57))="n/a",LOWER(TRIM(E57))="na",LOWER(TRIM(E57))="pending",LOWER(TRIM(E57))="unavailable",LOWER(TRIM(E57))="denied",LOWER(TRIM(E57))="none",LOWER(TRIM(E57))="tbd",LOWER(TRIM(E57))="to be determined",LOWER(TRIM(E57))="-"),OR(LOWER(TRIM(F57))="unknown",LOWER(TRIM(F57))="not applicable",LOWER(TRIM(F57))="n/a",LOWER(TRIM(F57))="na",LOWER(TRIM(F57))="pending",LOWER(TRIM(F57))="unavailable",LOWER(TRIM(F57))="denied",LOWER(TRIM(F57))="none",LOWER(TRIM(F57))="tbd",LOWER(TRIM(F57))="to be determined",LOWER(TRIM(F57))="-"),OR(LOWER(TRIM(G57))="unknown",LOWER(TRIM(G57))="not applicable",LOWER(TRIM(G57))="n/a",LOWER(TRIM(G57))="na",LOWER(TRIM(G57))="pending",LOWER(TRIM(G57))="unavailable",LOWER(TRIM(G57))="denied",LOWER(TRIM(G57))="none",LOWER(TRIM(G57))="tbd",LOWER(TRIM(G57))="to be determined",LOWER(TRIM(G57))="-"),OR(LOWER(TRIM(H57))="unknown",LOWER(TRIM(H57))="not applicable",LOWER(TRIM(H57))="n/a",LOWER(TRIM(H57))="na",LOWER(TRIM(H57))="pending",LOWER(TRIM(H57))="unavailable",LOWER(TRIM(H57))="denied",LOWER(TRIM(H57))="none",LOWER(TRIM(H57))="tbd",LOWER(TRIM(H57))="to be determined",LOWER(TRIM(H57))="-"),OR(LOWER(TRIM(I57))="unknown",LOWER(TRIM(I57))="not applicable",LOWER(TRIM(I57))="n/a",LOWER(TRIM(I57))="na",LOWER(TRIM(I57))="pending",LOWER(TRIM(I57))="unavailable",LOWER(TRIM(I57))="denied",LOWER(TRIM(I57))="none",LOWER(TRIM(I57))="tbd",LOWER(TRIM(I57))="to be determined",LOWER(TRIM(I57))="-"),OR(LOWER(TRIM(J57))="unknown",LOWER(TRIM(J57))="not applicable",LOWER(TRIM(J57))="n/a",LOWER(TRIM(J57))="na",LOWER(TRIM(J57))="pending",LOWER(TRIM(J57))="unavailable",LOWER(TRIM(J57))="denied",LOWER(TRIM(J57))="none",LOWER(TRIM(J57))="tbd",LOWER(TRIM(J57))="to be determined",LOWER(TRIM(J57))="-"),OR(LOWER(TRIM(K57))="unknown",LOWER(TRIM(K57))="not applicable",LOWER(TRIM(K57))="n/a",LOWER(TRIM(K57))="na",LOWER(TRIM(K57))="pending",LOWER(TRIM(K57))="unavailable",LOWER(TRIM(K57))="denied",LOWER(TRIM(K57))="none",LOWER(TRIM(K57))="tbd",LOWER(TRIM(K57))="to be determined",LOWER(TRIM(K57))="-"),OR(LOWER(TRIM(L57))="unknown",LOWER(TRIM(L57))="not applicable",LOWER(TRIM(L57))="n/a",LOWER(TRIM(L57))="na",LOWER(TRIM(L57))="pending",LOWER(TRIM(L57))="unavailable",LOWER(TRIM(L57))="denied",LOWER(TRIM(L57))="none",LOWER(TRIM(L57))="tbd",LOWER(TRIM(L57))="to be determined",LOWER(TRIM(L57))="-"),OR(LOWER(TRIM(M57))="unknown",LOWER(TRIM(M57))="not applicable",LOWER(TRIM(M57))="n/a",LOWER(TRIM(M57))="na",LOWER(TRIM(M57))="pending",LOWER(TRIM(M57))="unavailable",LOWER(TRIM(M57))="denied",LOWER(TRIM(M57))="none",LOWER(TRIM(M57))="tbd",LOWER(TRIM(M57))="to be determined",LOWER(TRIM(M57))="-"),OR(LOWER(TRIM(Q57))="unknown",LOWER(TRIM(Q57))="not applicable",LOWER(TRIM(Q57))="n/a",LOWER(TRIM(Q57))="na",LOWER(TRIM(Q57))="pending",LOWER(TRIM(Q57))="unavailable",LOWER(TRIM(Q57))="denied",LOWER(TRIM(Q57))="none",LOWER(TRIM(Q57))="tbd",LOWER(TRIM(Q57))="to be determined",LOWER(TRIM(Q57))="-")),"MISSING_OR_PLACEHOLDER",IF(COUNTIF($A$2:$A$101,A57)&gt;1,"DUPLICATE_SOURCE_ROW_ID",IF(COUNTIFS($D$2:$D$101,D57,$I$2:$I$101,I57,$K$2:$K$101,K57,$L$2:$L$101,L57)&gt;1,"DUPLICATE_GRAIN_GROUP",IF(D57&lt;&gt;'Report setup'!$B$2,"MIXED_ACCOUNT",IF(M57&lt;&gt;'Report setup'!$B$3,"MIXED_CURRENCY",IF(OR(K57&lt;&gt;'Report setup'!$B$5,L57&lt;&gt;'Report setup'!$B$6),"OUT_OF_SCOPE_WINDOW",IF(Q57&lt;&gt;'Report setup'!$B$14,"MIXED_ACTION",IF(OR(NOT(ISNUMBER(N57)),NOT(ISNUMBER(O57)),NOT(ISNUMBER(P57)),NOT(ISNUMBER(R57))),"INVALID_NUMERIC",IF(OR(N57&lt;0,O57&lt;0,P57&lt;0,R57&lt;0),"NEGATIVE_VALUE",IF(OR(O57&lt;&gt;INT(O57),P57&lt;&gt;INT(P57),R57&lt;&gt;INT(R57)),"INVALID_NUMERIC",IF(P57&gt;O57,"CLICKS_EXCEED_IMPRESSIONS",""))))))))))))</x:f>
      </x:c>
      <x:c r="U57" t="str">
        <x:f>IF(S57="Accepted",A57,"")</x:f>
      </x:c>
      <x:c r="V57" t="str">
        <x:f>IF(S57="Held",A57,"")</x:f>
      </x:c>
    </x:row>
    <x:row r="58">
      <x:c r="S58" t="str">
        <x:f>IF(A58="","",IF(T58="","Accepted","Held"))</x:f>
      </x:c>
      <x:c r="T58" t="str">
        <x:f>IF(COUNTA(A58:R58)=0,"",IF(OR(COUNTBLANK(A58:M58)&gt;0,Q58="",R58="",OR(LOWER(TRIM(A58))="unknown",LOWER(TRIM(A58))="not applicable",LOWER(TRIM(A58))="n/a",LOWER(TRIM(A58))="na",LOWER(TRIM(A58))="pending",LOWER(TRIM(A58))="unavailable",LOWER(TRIM(A58))="denied",LOWER(TRIM(A58))="none",LOWER(TRIM(A58))="tbd",LOWER(TRIM(A58))="to be determined",LOWER(TRIM(A58))="-"),OR(LOWER(TRIM(B58))="unknown",LOWER(TRIM(B58))="not applicable",LOWER(TRIM(B58))="n/a",LOWER(TRIM(B58))="na",LOWER(TRIM(B58))="pending",LOWER(TRIM(B58))="unavailable",LOWER(TRIM(B58))="denied",LOWER(TRIM(B58))="none",LOWER(TRIM(B58))="tbd",LOWER(TRIM(B58))="to be determined",LOWER(TRIM(B58))="-"),OR(LOWER(TRIM(C58))="unknown",LOWER(TRIM(C58))="not applicable",LOWER(TRIM(C58))="n/a",LOWER(TRIM(C58))="na",LOWER(TRIM(C58))="pending",LOWER(TRIM(C58))="unavailable",LOWER(TRIM(C58))="denied",LOWER(TRIM(C58))="none",LOWER(TRIM(C58))="tbd",LOWER(TRIM(C58))="to be determined",LOWER(TRIM(C58))="-"),OR(LOWER(TRIM(D58))="unknown",LOWER(TRIM(D58))="not applicable",LOWER(TRIM(D58))="n/a",LOWER(TRIM(D58))="na",LOWER(TRIM(D58))="pending",LOWER(TRIM(D58))="unavailable",LOWER(TRIM(D58))="denied",LOWER(TRIM(D58))="none",LOWER(TRIM(D58))="tbd",LOWER(TRIM(D58))="to be determined",LOWER(TRIM(D58))="-"),OR(LOWER(TRIM(E58))="unknown",LOWER(TRIM(E58))="not applicable",LOWER(TRIM(E58))="n/a",LOWER(TRIM(E58))="na",LOWER(TRIM(E58))="pending",LOWER(TRIM(E58))="unavailable",LOWER(TRIM(E58))="denied",LOWER(TRIM(E58))="none",LOWER(TRIM(E58))="tbd",LOWER(TRIM(E58))="to be determined",LOWER(TRIM(E58))="-"),OR(LOWER(TRIM(F58))="unknown",LOWER(TRIM(F58))="not applicable",LOWER(TRIM(F58))="n/a",LOWER(TRIM(F58))="na",LOWER(TRIM(F58))="pending",LOWER(TRIM(F58))="unavailable",LOWER(TRIM(F58))="denied",LOWER(TRIM(F58))="none",LOWER(TRIM(F58))="tbd",LOWER(TRIM(F58))="to be determined",LOWER(TRIM(F58))="-"),OR(LOWER(TRIM(G58))="unknown",LOWER(TRIM(G58))="not applicable",LOWER(TRIM(G58))="n/a",LOWER(TRIM(G58))="na",LOWER(TRIM(G58))="pending",LOWER(TRIM(G58))="unavailable",LOWER(TRIM(G58))="denied",LOWER(TRIM(G58))="none",LOWER(TRIM(G58))="tbd",LOWER(TRIM(G58))="to be determined",LOWER(TRIM(G58))="-"),OR(LOWER(TRIM(H58))="unknown",LOWER(TRIM(H58))="not applicable",LOWER(TRIM(H58))="n/a",LOWER(TRIM(H58))="na",LOWER(TRIM(H58))="pending",LOWER(TRIM(H58))="unavailable",LOWER(TRIM(H58))="denied",LOWER(TRIM(H58))="none",LOWER(TRIM(H58))="tbd",LOWER(TRIM(H58))="to be determined",LOWER(TRIM(H58))="-"),OR(LOWER(TRIM(I58))="unknown",LOWER(TRIM(I58))="not applicable",LOWER(TRIM(I58))="n/a",LOWER(TRIM(I58))="na",LOWER(TRIM(I58))="pending",LOWER(TRIM(I58))="unavailable",LOWER(TRIM(I58))="denied",LOWER(TRIM(I58))="none",LOWER(TRIM(I58))="tbd",LOWER(TRIM(I58))="to be determined",LOWER(TRIM(I58))="-"),OR(LOWER(TRIM(J58))="unknown",LOWER(TRIM(J58))="not applicable",LOWER(TRIM(J58))="n/a",LOWER(TRIM(J58))="na",LOWER(TRIM(J58))="pending",LOWER(TRIM(J58))="unavailable",LOWER(TRIM(J58))="denied",LOWER(TRIM(J58))="none",LOWER(TRIM(J58))="tbd",LOWER(TRIM(J58))="to be determined",LOWER(TRIM(J58))="-"),OR(LOWER(TRIM(K58))="unknown",LOWER(TRIM(K58))="not applicable",LOWER(TRIM(K58))="n/a",LOWER(TRIM(K58))="na",LOWER(TRIM(K58))="pending",LOWER(TRIM(K58))="unavailable",LOWER(TRIM(K58))="denied",LOWER(TRIM(K58))="none",LOWER(TRIM(K58))="tbd",LOWER(TRIM(K58))="to be determined",LOWER(TRIM(K58))="-"),OR(LOWER(TRIM(L58))="unknown",LOWER(TRIM(L58))="not applicable",LOWER(TRIM(L58))="n/a",LOWER(TRIM(L58))="na",LOWER(TRIM(L58))="pending",LOWER(TRIM(L58))="unavailable",LOWER(TRIM(L58))="denied",LOWER(TRIM(L58))="none",LOWER(TRIM(L58))="tbd",LOWER(TRIM(L58))="to be determined",LOWER(TRIM(L58))="-"),OR(LOWER(TRIM(M58))="unknown",LOWER(TRIM(M58))="not applicable",LOWER(TRIM(M58))="n/a",LOWER(TRIM(M58))="na",LOWER(TRIM(M58))="pending",LOWER(TRIM(M58))="unavailable",LOWER(TRIM(M58))="denied",LOWER(TRIM(M58))="none",LOWER(TRIM(M58))="tbd",LOWER(TRIM(M58))="to be determined",LOWER(TRIM(M58))="-"),OR(LOWER(TRIM(Q58))="unknown",LOWER(TRIM(Q58))="not applicable",LOWER(TRIM(Q58))="n/a",LOWER(TRIM(Q58))="na",LOWER(TRIM(Q58))="pending",LOWER(TRIM(Q58))="unavailable",LOWER(TRIM(Q58))="denied",LOWER(TRIM(Q58))="none",LOWER(TRIM(Q58))="tbd",LOWER(TRIM(Q58))="to be determined",LOWER(TRIM(Q58))="-")),"MISSING_OR_PLACEHOLDER",IF(COUNTIF($A$2:$A$101,A58)&gt;1,"DUPLICATE_SOURCE_ROW_ID",IF(COUNTIFS($D$2:$D$101,D58,$I$2:$I$101,I58,$K$2:$K$101,K58,$L$2:$L$101,L58)&gt;1,"DUPLICATE_GRAIN_GROUP",IF(D58&lt;&gt;'Report setup'!$B$2,"MIXED_ACCOUNT",IF(M58&lt;&gt;'Report setup'!$B$3,"MIXED_CURRENCY",IF(OR(K58&lt;&gt;'Report setup'!$B$5,L58&lt;&gt;'Report setup'!$B$6),"OUT_OF_SCOPE_WINDOW",IF(Q58&lt;&gt;'Report setup'!$B$14,"MIXED_ACTION",IF(OR(NOT(ISNUMBER(N58)),NOT(ISNUMBER(O58)),NOT(ISNUMBER(P58)),NOT(ISNUMBER(R58))),"INVALID_NUMERIC",IF(OR(N58&lt;0,O58&lt;0,P58&lt;0,R58&lt;0),"NEGATIVE_VALUE",IF(OR(O58&lt;&gt;INT(O58),P58&lt;&gt;INT(P58),R58&lt;&gt;INT(R58)),"INVALID_NUMERIC",IF(P58&gt;O58,"CLICKS_EXCEED_IMPRESSIONS",""))))))))))))</x:f>
      </x:c>
      <x:c r="U58" t="str">
        <x:f>IF(S58="Accepted",A58,"")</x:f>
      </x:c>
      <x:c r="V58" t="str">
        <x:f>IF(S58="Held",A58,"")</x:f>
      </x:c>
    </x:row>
    <x:row r="59">
      <x:c r="S59" t="str">
        <x:f>IF(A59="","",IF(T59="","Accepted","Held"))</x:f>
      </x:c>
      <x:c r="T59" t="str">
        <x:f>IF(COUNTA(A59:R59)=0,"",IF(OR(COUNTBLANK(A59:M59)&gt;0,Q59="",R59="",OR(LOWER(TRIM(A59))="unknown",LOWER(TRIM(A59))="not applicable",LOWER(TRIM(A59))="n/a",LOWER(TRIM(A59))="na",LOWER(TRIM(A59))="pending",LOWER(TRIM(A59))="unavailable",LOWER(TRIM(A59))="denied",LOWER(TRIM(A59))="none",LOWER(TRIM(A59))="tbd",LOWER(TRIM(A59))="to be determined",LOWER(TRIM(A59))="-"),OR(LOWER(TRIM(B59))="unknown",LOWER(TRIM(B59))="not applicable",LOWER(TRIM(B59))="n/a",LOWER(TRIM(B59))="na",LOWER(TRIM(B59))="pending",LOWER(TRIM(B59))="unavailable",LOWER(TRIM(B59))="denied",LOWER(TRIM(B59))="none",LOWER(TRIM(B59))="tbd",LOWER(TRIM(B59))="to be determined",LOWER(TRIM(B59))="-"),OR(LOWER(TRIM(C59))="unknown",LOWER(TRIM(C59))="not applicable",LOWER(TRIM(C59))="n/a",LOWER(TRIM(C59))="na",LOWER(TRIM(C59))="pending",LOWER(TRIM(C59))="unavailable",LOWER(TRIM(C59))="denied",LOWER(TRIM(C59))="none",LOWER(TRIM(C59))="tbd",LOWER(TRIM(C59))="to be determined",LOWER(TRIM(C59))="-"),OR(LOWER(TRIM(D59))="unknown",LOWER(TRIM(D59))="not applicable",LOWER(TRIM(D59))="n/a",LOWER(TRIM(D59))="na",LOWER(TRIM(D59))="pending",LOWER(TRIM(D59))="unavailable",LOWER(TRIM(D59))="denied",LOWER(TRIM(D59))="none",LOWER(TRIM(D59))="tbd",LOWER(TRIM(D59))="to be determined",LOWER(TRIM(D59))="-"),OR(LOWER(TRIM(E59))="unknown",LOWER(TRIM(E59))="not applicable",LOWER(TRIM(E59))="n/a",LOWER(TRIM(E59))="na",LOWER(TRIM(E59))="pending",LOWER(TRIM(E59))="unavailable",LOWER(TRIM(E59))="denied",LOWER(TRIM(E59))="none",LOWER(TRIM(E59))="tbd",LOWER(TRIM(E59))="to be determined",LOWER(TRIM(E59))="-"),OR(LOWER(TRIM(F59))="unknown",LOWER(TRIM(F59))="not applicable",LOWER(TRIM(F59))="n/a",LOWER(TRIM(F59))="na",LOWER(TRIM(F59))="pending",LOWER(TRIM(F59))="unavailable",LOWER(TRIM(F59))="denied",LOWER(TRIM(F59))="none",LOWER(TRIM(F59))="tbd",LOWER(TRIM(F59))="to be determined",LOWER(TRIM(F59))="-"),OR(LOWER(TRIM(G59))="unknown",LOWER(TRIM(G59))="not applicable",LOWER(TRIM(G59))="n/a",LOWER(TRIM(G59))="na",LOWER(TRIM(G59))="pending",LOWER(TRIM(G59))="unavailable",LOWER(TRIM(G59))="denied",LOWER(TRIM(G59))="none",LOWER(TRIM(G59))="tbd",LOWER(TRIM(G59))="to be determined",LOWER(TRIM(G59))="-"),OR(LOWER(TRIM(H59))="unknown",LOWER(TRIM(H59))="not applicable",LOWER(TRIM(H59))="n/a",LOWER(TRIM(H59))="na",LOWER(TRIM(H59))="pending",LOWER(TRIM(H59))="unavailable",LOWER(TRIM(H59))="denied",LOWER(TRIM(H59))="none",LOWER(TRIM(H59))="tbd",LOWER(TRIM(H59))="to be determined",LOWER(TRIM(H59))="-"),OR(LOWER(TRIM(I59))="unknown",LOWER(TRIM(I59))="not applicable",LOWER(TRIM(I59))="n/a",LOWER(TRIM(I59))="na",LOWER(TRIM(I59))="pending",LOWER(TRIM(I59))="unavailable",LOWER(TRIM(I59))="denied",LOWER(TRIM(I59))="none",LOWER(TRIM(I59))="tbd",LOWER(TRIM(I59))="to be determined",LOWER(TRIM(I59))="-"),OR(LOWER(TRIM(J59))="unknown",LOWER(TRIM(J59))="not applicable",LOWER(TRIM(J59))="n/a",LOWER(TRIM(J59))="na",LOWER(TRIM(J59))="pending",LOWER(TRIM(J59))="unavailable",LOWER(TRIM(J59))="denied",LOWER(TRIM(J59))="none",LOWER(TRIM(J59))="tbd",LOWER(TRIM(J59))="to be determined",LOWER(TRIM(J59))="-"),OR(LOWER(TRIM(K59))="unknown",LOWER(TRIM(K59))="not applicable",LOWER(TRIM(K59))="n/a",LOWER(TRIM(K59))="na",LOWER(TRIM(K59))="pending",LOWER(TRIM(K59))="unavailable",LOWER(TRIM(K59))="denied",LOWER(TRIM(K59))="none",LOWER(TRIM(K59))="tbd",LOWER(TRIM(K59))="to be determined",LOWER(TRIM(K59))="-"),OR(LOWER(TRIM(L59))="unknown",LOWER(TRIM(L59))="not applicable",LOWER(TRIM(L59))="n/a",LOWER(TRIM(L59))="na",LOWER(TRIM(L59))="pending",LOWER(TRIM(L59))="unavailable",LOWER(TRIM(L59))="denied",LOWER(TRIM(L59))="none",LOWER(TRIM(L59))="tbd",LOWER(TRIM(L59))="to be determined",LOWER(TRIM(L59))="-"),OR(LOWER(TRIM(M59))="unknown",LOWER(TRIM(M59))="not applicable",LOWER(TRIM(M59))="n/a",LOWER(TRIM(M59))="na",LOWER(TRIM(M59))="pending",LOWER(TRIM(M59))="unavailable",LOWER(TRIM(M59))="denied",LOWER(TRIM(M59))="none",LOWER(TRIM(M59))="tbd",LOWER(TRIM(M59))="to be determined",LOWER(TRIM(M59))="-"),OR(LOWER(TRIM(Q59))="unknown",LOWER(TRIM(Q59))="not applicable",LOWER(TRIM(Q59))="n/a",LOWER(TRIM(Q59))="na",LOWER(TRIM(Q59))="pending",LOWER(TRIM(Q59))="unavailable",LOWER(TRIM(Q59))="denied",LOWER(TRIM(Q59))="none",LOWER(TRIM(Q59))="tbd",LOWER(TRIM(Q59))="to be determined",LOWER(TRIM(Q59))="-")),"MISSING_OR_PLACEHOLDER",IF(COUNTIF($A$2:$A$101,A59)&gt;1,"DUPLICATE_SOURCE_ROW_ID",IF(COUNTIFS($D$2:$D$101,D59,$I$2:$I$101,I59,$K$2:$K$101,K59,$L$2:$L$101,L59)&gt;1,"DUPLICATE_GRAIN_GROUP",IF(D59&lt;&gt;'Report setup'!$B$2,"MIXED_ACCOUNT",IF(M59&lt;&gt;'Report setup'!$B$3,"MIXED_CURRENCY",IF(OR(K59&lt;&gt;'Report setup'!$B$5,L59&lt;&gt;'Report setup'!$B$6),"OUT_OF_SCOPE_WINDOW",IF(Q59&lt;&gt;'Report setup'!$B$14,"MIXED_ACTION",IF(OR(NOT(ISNUMBER(N59)),NOT(ISNUMBER(O59)),NOT(ISNUMBER(P59)),NOT(ISNUMBER(R59))),"INVALID_NUMERIC",IF(OR(N59&lt;0,O59&lt;0,P59&lt;0,R59&lt;0),"NEGATIVE_VALUE",IF(OR(O59&lt;&gt;INT(O59),P59&lt;&gt;INT(P59),R59&lt;&gt;INT(R59)),"INVALID_NUMERIC",IF(P59&gt;O59,"CLICKS_EXCEED_IMPRESSIONS",""))))))))))))</x:f>
      </x:c>
      <x:c r="U59" t="str">
        <x:f>IF(S59="Accepted",A59,"")</x:f>
      </x:c>
      <x:c r="V59" t="str">
        <x:f>IF(S59="Held",A59,"")</x:f>
      </x:c>
    </x:row>
    <x:row r="60">
      <x:c r="S60" t="str">
        <x:f>IF(A60="","",IF(T60="","Accepted","Held"))</x:f>
      </x:c>
      <x:c r="T60" t="str">
        <x:f>IF(COUNTA(A60:R60)=0,"",IF(OR(COUNTBLANK(A60:M60)&gt;0,Q60="",R60="",OR(LOWER(TRIM(A60))="unknown",LOWER(TRIM(A60))="not applicable",LOWER(TRIM(A60))="n/a",LOWER(TRIM(A60))="na",LOWER(TRIM(A60))="pending",LOWER(TRIM(A60))="unavailable",LOWER(TRIM(A60))="denied",LOWER(TRIM(A60))="none",LOWER(TRIM(A60))="tbd",LOWER(TRIM(A60))="to be determined",LOWER(TRIM(A60))="-"),OR(LOWER(TRIM(B60))="unknown",LOWER(TRIM(B60))="not applicable",LOWER(TRIM(B60))="n/a",LOWER(TRIM(B60))="na",LOWER(TRIM(B60))="pending",LOWER(TRIM(B60))="unavailable",LOWER(TRIM(B60))="denied",LOWER(TRIM(B60))="none",LOWER(TRIM(B60))="tbd",LOWER(TRIM(B60))="to be determined",LOWER(TRIM(B60))="-"),OR(LOWER(TRIM(C60))="unknown",LOWER(TRIM(C60))="not applicable",LOWER(TRIM(C60))="n/a",LOWER(TRIM(C60))="na",LOWER(TRIM(C60))="pending",LOWER(TRIM(C60))="unavailable",LOWER(TRIM(C60))="denied",LOWER(TRIM(C60))="none",LOWER(TRIM(C60))="tbd",LOWER(TRIM(C60))="to be determined",LOWER(TRIM(C60))="-"),OR(LOWER(TRIM(D60))="unknown",LOWER(TRIM(D60))="not applicable",LOWER(TRIM(D60))="n/a",LOWER(TRIM(D60))="na",LOWER(TRIM(D60))="pending",LOWER(TRIM(D60))="unavailable",LOWER(TRIM(D60))="denied",LOWER(TRIM(D60))="none",LOWER(TRIM(D60))="tbd",LOWER(TRIM(D60))="to be determined",LOWER(TRIM(D60))="-"),OR(LOWER(TRIM(E60))="unknown",LOWER(TRIM(E60))="not applicable",LOWER(TRIM(E60))="n/a",LOWER(TRIM(E60))="na",LOWER(TRIM(E60))="pending",LOWER(TRIM(E60))="unavailable",LOWER(TRIM(E60))="denied",LOWER(TRIM(E60))="none",LOWER(TRIM(E60))="tbd",LOWER(TRIM(E60))="to be determined",LOWER(TRIM(E60))="-"),OR(LOWER(TRIM(F60))="unknown",LOWER(TRIM(F60))="not applicable",LOWER(TRIM(F60))="n/a",LOWER(TRIM(F60))="na",LOWER(TRIM(F60))="pending",LOWER(TRIM(F60))="unavailable",LOWER(TRIM(F60))="denied",LOWER(TRIM(F60))="none",LOWER(TRIM(F60))="tbd",LOWER(TRIM(F60))="to be determined",LOWER(TRIM(F60))="-"),OR(LOWER(TRIM(G60))="unknown",LOWER(TRIM(G60))="not applicable",LOWER(TRIM(G60))="n/a",LOWER(TRIM(G60))="na",LOWER(TRIM(G60))="pending",LOWER(TRIM(G60))="unavailable",LOWER(TRIM(G60))="denied",LOWER(TRIM(G60))="none",LOWER(TRIM(G60))="tbd",LOWER(TRIM(G60))="to be determined",LOWER(TRIM(G60))="-"),OR(LOWER(TRIM(H60))="unknown",LOWER(TRIM(H60))="not applicable",LOWER(TRIM(H60))="n/a",LOWER(TRIM(H60))="na",LOWER(TRIM(H60))="pending",LOWER(TRIM(H60))="unavailable",LOWER(TRIM(H60))="denied",LOWER(TRIM(H60))="none",LOWER(TRIM(H60))="tbd",LOWER(TRIM(H60))="to be determined",LOWER(TRIM(H60))="-"),OR(LOWER(TRIM(I60))="unknown",LOWER(TRIM(I60))="not applicable",LOWER(TRIM(I60))="n/a",LOWER(TRIM(I60))="na",LOWER(TRIM(I60))="pending",LOWER(TRIM(I60))="unavailable",LOWER(TRIM(I60))="denied",LOWER(TRIM(I60))="none",LOWER(TRIM(I60))="tbd",LOWER(TRIM(I60))="to be determined",LOWER(TRIM(I60))="-"),OR(LOWER(TRIM(J60))="unknown",LOWER(TRIM(J60))="not applicable",LOWER(TRIM(J60))="n/a",LOWER(TRIM(J60))="na",LOWER(TRIM(J60))="pending",LOWER(TRIM(J60))="unavailable",LOWER(TRIM(J60))="denied",LOWER(TRIM(J60))="none",LOWER(TRIM(J60))="tbd",LOWER(TRIM(J60))="to be determined",LOWER(TRIM(J60))="-"),OR(LOWER(TRIM(K60))="unknown",LOWER(TRIM(K60))="not applicable",LOWER(TRIM(K60))="n/a",LOWER(TRIM(K60))="na",LOWER(TRIM(K60))="pending",LOWER(TRIM(K60))="unavailable",LOWER(TRIM(K60))="denied",LOWER(TRIM(K60))="none",LOWER(TRIM(K60))="tbd",LOWER(TRIM(K60))="to be determined",LOWER(TRIM(K60))="-"),OR(LOWER(TRIM(L60))="unknown",LOWER(TRIM(L60))="not applicable",LOWER(TRIM(L60))="n/a",LOWER(TRIM(L60))="na",LOWER(TRIM(L60))="pending",LOWER(TRIM(L60))="unavailable",LOWER(TRIM(L60))="denied",LOWER(TRIM(L60))="none",LOWER(TRIM(L60))="tbd",LOWER(TRIM(L60))="to be determined",LOWER(TRIM(L60))="-"),OR(LOWER(TRIM(M60))="unknown",LOWER(TRIM(M60))="not applicable",LOWER(TRIM(M60))="n/a",LOWER(TRIM(M60))="na",LOWER(TRIM(M60))="pending",LOWER(TRIM(M60))="unavailable",LOWER(TRIM(M60))="denied",LOWER(TRIM(M60))="none",LOWER(TRIM(M60))="tbd",LOWER(TRIM(M60))="to be determined",LOWER(TRIM(M60))="-"),OR(LOWER(TRIM(Q60))="unknown",LOWER(TRIM(Q60))="not applicable",LOWER(TRIM(Q60))="n/a",LOWER(TRIM(Q60))="na",LOWER(TRIM(Q60))="pending",LOWER(TRIM(Q60))="unavailable",LOWER(TRIM(Q60))="denied",LOWER(TRIM(Q60))="none",LOWER(TRIM(Q60))="tbd",LOWER(TRIM(Q60))="to be determined",LOWER(TRIM(Q60))="-")),"MISSING_OR_PLACEHOLDER",IF(COUNTIF($A$2:$A$101,A60)&gt;1,"DUPLICATE_SOURCE_ROW_ID",IF(COUNTIFS($D$2:$D$101,D60,$I$2:$I$101,I60,$K$2:$K$101,K60,$L$2:$L$101,L60)&gt;1,"DUPLICATE_GRAIN_GROUP",IF(D60&lt;&gt;'Report setup'!$B$2,"MIXED_ACCOUNT",IF(M60&lt;&gt;'Report setup'!$B$3,"MIXED_CURRENCY",IF(OR(K60&lt;&gt;'Report setup'!$B$5,L60&lt;&gt;'Report setup'!$B$6),"OUT_OF_SCOPE_WINDOW",IF(Q60&lt;&gt;'Report setup'!$B$14,"MIXED_ACTION",IF(OR(NOT(ISNUMBER(N60)),NOT(ISNUMBER(O60)),NOT(ISNUMBER(P60)),NOT(ISNUMBER(R60))),"INVALID_NUMERIC",IF(OR(N60&lt;0,O60&lt;0,P60&lt;0,R60&lt;0),"NEGATIVE_VALUE",IF(OR(O60&lt;&gt;INT(O60),P60&lt;&gt;INT(P60),R60&lt;&gt;INT(R60)),"INVALID_NUMERIC",IF(P60&gt;O60,"CLICKS_EXCEED_IMPRESSIONS",""))))))))))))</x:f>
      </x:c>
      <x:c r="U60" t="str">
        <x:f>IF(S60="Accepted",A60,"")</x:f>
      </x:c>
      <x:c r="V60" t="str">
        <x:f>IF(S60="Held",A60,"")</x:f>
      </x:c>
    </x:row>
    <x:row r="61">
      <x:c r="S61" t="str">
        <x:f>IF(A61="","",IF(T61="","Accepted","Held"))</x:f>
      </x:c>
      <x:c r="T61" t="str">
        <x:f>IF(COUNTA(A61:R61)=0,"",IF(OR(COUNTBLANK(A61:M61)&gt;0,Q61="",R61="",OR(LOWER(TRIM(A61))="unknown",LOWER(TRIM(A61))="not applicable",LOWER(TRIM(A61))="n/a",LOWER(TRIM(A61))="na",LOWER(TRIM(A61))="pending",LOWER(TRIM(A61))="unavailable",LOWER(TRIM(A61))="denied",LOWER(TRIM(A61))="none",LOWER(TRIM(A61))="tbd",LOWER(TRIM(A61))="to be determined",LOWER(TRIM(A61))="-"),OR(LOWER(TRIM(B61))="unknown",LOWER(TRIM(B61))="not applicable",LOWER(TRIM(B61))="n/a",LOWER(TRIM(B61))="na",LOWER(TRIM(B61))="pending",LOWER(TRIM(B61))="unavailable",LOWER(TRIM(B61))="denied",LOWER(TRIM(B61))="none",LOWER(TRIM(B61))="tbd",LOWER(TRIM(B61))="to be determined",LOWER(TRIM(B61))="-"),OR(LOWER(TRIM(C61))="unknown",LOWER(TRIM(C61))="not applicable",LOWER(TRIM(C61))="n/a",LOWER(TRIM(C61))="na",LOWER(TRIM(C61))="pending",LOWER(TRIM(C61))="unavailable",LOWER(TRIM(C61))="denied",LOWER(TRIM(C61))="none",LOWER(TRIM(C61))="tbd",LOWER(TRIM(C61))="to be determined",LOWER(TRIM(C61))="-"),OR(LOWER(TRIM(D61))="unknown",LOWER(TRIM(D61))="not applicable",LOWER(TRIM(D61))="n/a",LOWER(TRIM(D61))="na",LOWER(TRIM(D61))="pending",LOWER(TRIM(D61))="unavailable",LOWER(TRIM(D61))="denied",LOWER(TRIM(D61))="none",LOWER(TRIM(D61))="tbd",LOWER(TRIM(D61))="to be determined",LOWER(TRIM(D61))="-"),OR(LOWER(TRIM(E61))="unknown",LOWER(TRIM(E61))="not applicable",LOWER(TRIM(E61))="n/a",LOWER(TRIM(E61))="na",LOWER(TRIM(E61))="pending",LOWER(TRIM(E61))="unavailable",LOWER(TRIM(E61))="denied",LOWER(TRIM(E61))="none",LOWER(TRIM(E61))="tbd",LOWER(TRIM(E61))="to be determined",LOWER(TRIM(E61))="-"),OR(LOWER(TRIM(F61))="unknown",LOWER(TRIM(F61))="not applicable",LOWER(TRIM(F61))="n/a",LOWER(TRIM(F61))="na",LOWER(TRIM(F61))="pending",LOWER(TRIM(F61))="unavailable",LOWER(TRIM(F61))="denied",LOWER(TRIM(F61))="none",LOWER(TRIM(F61))="tbd",LOWER(TRIM(F61))="to be determined",LOWER(TRIM(F61))="-"),OR(LOWER(TRIM(G61))="unknown",LOWER(TRIM(G61))="not applicable",LOWER(TRIM(G61))="n/a",LOWER(TRIM(G61))="na",LOWER(TRIM(G61))="pending",LOWER(TRIM(G61))="unavailable",LOWER(TRIM(G61))="denied",LOWER(TRIM(G61))="none",LOWER(TRIM(G61))="tbd",LOWER(TRIM(G61))="to be determined",LOWER(TRIM(G61))="-"),OR(LOWER(TRIM(H61))="unknown",LOWER(TRIM(H61))="not applicable",LOWER(TRIM(H61))="n/a",LOWER(TRIM(H61))="na",LOWER(TRIM(H61))="pending",LOWER(TRIM(H61))="unavailable",LOWER(TRIM(H61))="denied",LOWER(TRIM(H61))="none",LOWER(TRIM(H61))="tbd",LOWER(TRIM(H61))="to be determined",LOWER(TRIM(H61))="-"),OR(LOWER(TRIM(I61))="unknown",LOWER(TRIM(I61))="not applicable",LOWER(TRIM(I61))="n/a",LOWER(TRIM(I61))="na",LOWER(TRIM(I61))="pending",LOWER(TRIM(I61))="unavailable",LOWER(TRIM(I61))="denied",LOWER(TRIM(I61))="none",LOWER(TRIM(I61))="tbd",LOWER(TRIM(I61))="to be determined",LOWER(TRIM(I61))="-"),OR(LOWER(TRIM(J61))="unknown",LOWER(TRIM(J61))="not applicable",LOWER(TRIM(J61))="n/a",LOWER(TRIM(J61))="na",LOWER(TRIM(J61))="pending",LOWER(TRIM(J61))="unavailable",LOWER(TRIM(J61))="denied",LOWER(TRIM(J61))="none",LOWER(TRIM(J61))="tbd",LOWER(TRIM(J61))="to be determined",LOWER(TRIM(J61))="-"),OR(LOWER(TRIM(K61))="unknown",LOWER(TRIM(K61))="not applicable",LOWER(TRIM(K61))="n/a",LOWER(TRIM(K61))="na",LOWER(TRIM(K61))="pending",LOWER(TRIM(K61))="unavailable",LOWER(TRIM(K61))="denied",LOWER(TRIM(K61))="none",LOWER(TRIM(K61))="tbd",LOWER(TRIM(K61))="to be determined",LOWER(TRIM(K61))="-"),OR(LOWER(TRIM(L61))="unknown",LOWER(TRIM(L61))="not applicable",LOWER(TRIM(L61))="n/a",LOWER(TRIM(L61))="na",LOWER(TRIM(L61))="pending",LOWER(TRIM(L61))="unavailable",LOWER(TRIM(L61))="denied",LOWER(TRIM(L61))="none",LOWER(TRIM(L61))="tbd",LOWER(TRIM(L61))="to be determined",LOWER(TRIM(L61))="-"),OR(LOWER(TRIM(M61))="unknown",LOWER(TRIM(M61))="not applicable",LOWER(TRIM(M61))="n/a",LOWER(TRIM(M61))="na",LOWER(TRIM(M61))="pending",LOWER(TRIM(M61))="unavailable",LOWER(TRIM(M61))="denied",LOWER(TRIM(M61))="none",LOWER(TRIM(M61))="tbd",LOWER(TRIM(M61))="to be determined",LOWER(TRIM(M61))="-"),OR(LOWER(TRIM(Q61))="unknown",LOWER(TRIM(Q61))="not applicable",LOWER(TRIM(Q61))="n/a",LOWER(TRIM(Q61))="na",LOWER(TRIM(Q61))="pending",LOWER(TRIM(Q61))="unavailable",LOWER(TRIM(Q61))="denied",LOWER(TRIM(Q61))="none",LOWER(TRIM(Q61))="tbd",LOWER(TRIM(Q61))="to be determined",LOWER(TRIM(Q61))="-")),"MISSING_OR_PLACEHOLDER",IF(COUNTIF($A$2:$A$101,A61)&gt;1,"DUPLICATE_SOURCE_ROW_ID",IF(COUNTIFS($D$2:$D$101,D61,$I$2:$I$101,I61,$K$2:$K$101,K61,$L$2:$L$101,L61)&gt;1,"DUPLICATE_GRAIN_GROUP",IF(D61&lt;&gt;'Report setup'!$B$2,"MIXED_ACCOUNT",IF(M61&lt;&gt;'Report setup'!$B$3,"MIXED_CURRENCY",IF(OR(K61&lt;&gt;'Report setup'!$B$5,L61&lt;&gt;'Report setup'!$B$6),"OUT_OF_SCOPE_WINDOW",IF(Q61&lt;&gt;'Report setup'!$B$14,"MIXED_ACTION",IF(OR(NOT(ISNUMBER(N61)),NOT(ISNUMBER(O61)),NOT(ISNUMBER(P61)),NOT(ISNUMBER(R61))),"INVALID_NUMERIC",IF(OR(N61&lt;0,O61&lt;0,P61&lt;0,R61&lt;0),"NEGATIVE_VALUE",IF(OR(O61&lt;&gt;INT(O61),P61&lt;&gt;INT(P61),R61&lt;&gt;INT(R61)),"INVALID_NUMERIC",IF(P61&gt;O61,"CLICKS_EXCEED_IMPRESSIONS",""))))))))))))</x:f>
      </x:c>
      <x:c r="U61" t="str">
        <x:f>IF(S61="Accepted",A61,"")</x:f>
      </x:c>
      <x:c r="V61" t="str">
        <x:f>IF(S61="Held",A61,"")</x:f>
      </x:c>
    </x:row>
    <x:row r="62">
      <x:c r="S62" t="str">
        <x:f>IF(A62="","",IF(T62="","Accepted","Held"))</x:f>
      </x:c>
      <x:c r="T62" t="str">
        <x:f>IF(COUNTA(A62:R62)=0,"",IF(OR(COUNTBLANK(A62:M62)&gt;0,Q62="",R62="",OR(LOWER(TRIM(A62))="unknown",LOWER(TRIM(A62))="not applicable",LOWER(TRIM(A62))="n/a",LOWER(TRIM(A62))="na",LOWER(TRIM(A62))="pending",LOWER(TRIM(A62))="unavailable",LOWER(TRIM(A62))="denied",LOWER(TRIM(A62))="none",LOWER(TRIM(A62))="tbd",LOWER(TRIM(A62))="to be determined",LOWER(TRIM(A62))="-"),OR(LOWER(TRIM(B62))="unknown",LOWER(TRIM(B62))="not applicable",LOWER(TRIM(B62))="n/a",LOWER(TRIM(B62))="na",LOWER(TRIM(B62))="pending",LOWER(TRIM(B62))="unavailable",LOWER(TRIM(B62))="denied",LOWER(TRIM(B62))="none",LOWER(TRIM(B62))="tbd",LOWER(TRIM(B62))="to be determined",LOWER(TRIM(B62))="-"),OR(LOWER(TRIM(C62))="unknown",LOWER(TRIM(C62))="not applicable",LOWER(TRIM(C62))="n/a",LOWER(TRIM(C62))="na",LOWER(TRIM(C62))="pending",LOWER(TRIM(C62))="unavailable",LOWER(TRIM(C62))="denied",LOWER(TRIM(C62))="none",LOWER(TRIM(C62))="tbd",LOWER(TRIM(C62))="to be determined",LOWER(TRIM(C62))="-"),OR(LOWER(TRIM(D62))="unknown",LOWER(TRIM(D62))="not applicable",LOWER(TRIM(D62))="n/a",LOWER(TRIM(D62))="na",LOWER(TRIM(D62))="pending",LOWER(TRIM(D62))="unavailable",LOWER(TRIM(D62))="denied",LOWER(TRIM(D62))="none",LOWER(TRIM(D62))="tbd",LOWER(TRIM(D62))="to be determined",LOWER(TRIM(D62))="-"),OR(LOWER(TRIM(E62))="unknown",LOWER(TRIM(E62))="not applicable",LOWER(TRIM(E62))="n/a",LOWER(TRIM(E62))="na",LOWER(TRIM(E62))="pending",LOWER(TRIM(E62))="unavailable",LOWER(TRIM(E62))="denied",LOWER(TRIM(E62))="none",LOWER(TRIM(E62))="tbd",LOWER(TRIM(E62))="to be determined",LOWER(TRIM(E62))="-"),OR(LOWER(TRIM(F62))="unknown",LOWER(TRIM(F62))="not applicable",LOWER(TRIM(F62))="n/a",LOWER(TRIM(F62))="na",LOWER(TRIM(F62))="pending",LOWER(TRIM(F62))="unavailable",LOWER(TRIM(F62))="denied",LOWER(TRIM(F62))="none",LOWER(TRIM(F62))="tbd",LOWER(TRIM(F62))="to be determined",LOWER(TRIM(F62))="-"),OR(LOWER(TRIM(G62))="unknown",LOWER(TRIM(G62))="not applicable",LOWER(TRIM(G62))="n/a",LOWER(TRIM(G62))="na",LOWER(TRIM(G62))="pending",LOWER(TRIM(G62))="unavailable",LOWER(TRIM(G62))="denied",LOWER(TRIM(G62))="none",LOWER(TRIM(G62))="tbd",LOWER(TRIM(G62))="to be determined",LOWER(TRIM(G62))="-"),OR(LOWER(TRIM(H62))="unknown",LOWER(TRIM(H62))="not applicable",LOWER(TRIM(H62))="n/a",LOWER(TRIM(H62))="na",LOWER(TRIM(H62))="pending",LOWER(TRIM(H62))="unavailable",LOWER(TRIM(H62))="denied",LOWER(TRIM(H62))="none",LOWER(TRIM(H62))="tbd",LOWER(TRIM(H62))="to be determined",LOWER(TRIM(H62))="-"),OR(LOWER(TRIM(I62))="unknown",LOWER(TRIM(I62))="not applicable",LOWER(TRIM(I62))="n/a",LOWER(TRIM(I62))="na",LOWER(TRIM(I62))="pending",LOWER(TRIM(I62))="unavailable",LOWER(TRIM(I62))="denied",LOWER(TRIM(I62))="none",LOWER(TRIM(I62))="tbd",LOWER(TRIM(I62))="to be determined",LOWER(TRIM(I62))="-"),OR(LOWER(TRIM(J62))="unknown",LOWER(TRIM(J62))="not applicable",LOWER(TRIM(J62))="n/a",LOWER(TRIM(J62))="na",LOWER(TRIM(J62))="pending",LOWER(TRIM(J62))="unavailable",LOWER(TRIM(J62))="denied",LOWER(TRIM(J62))="none",LOWER(TRIM(J62))="tbd",LOWER(TRIM(J62))="to be determined",LOWER(TRIM(J62))="-"),OR(LOWER(TRIM(K62))="unknown",LOWER(TRIM(K62))="not applicable",LOWER(TRIM(K62))="n/a",LOWER(TRIM(K62))="na",LOWER(TRIM(K62))="pending",LOWER(TRIM(K62))="unavailable",LOWER(TRIM(K62))="denied",LOWER(TRIM(K62))="none",LOWER(TRIM(K62))="tbd",LOWER(TRIM(K62))="to be determined",LOWER(TRIM(K62))="-"),OR(LOWER(TRIM(L62))="unknown",LOWER(TRIM(L62))="not applicable",LOWER(TRIM(L62))="n/a",LOWER(TRIM(L62))="na",LOWER(TRIM(L62))="pending",LOWER(TRIM(L62))="unavailable",LOWER(TRIM(L62))="denied",LOWER(TRIM(L62))="none",LOWER(TRIM(L62))="tbd",LOWER(TRIM(L62))="to be determined",LOWER(TRIM(L62))="-"),OR(LOWER(TRIM(M62))="unknown",LOWER(TRIM(M62))="not applicable",LOWER(TRIM(M62))="n/a",LOWER(TRIM(M62))="na",LOWER(TRIM(M62))="pending",LOWER(TRIM(M62))="unavailable",LOWER(TRIM(M62))="denied",LOWER(TRIM(M62))="none",LOWER(TRIM(M62))="tbd",LOWER(TRIM(M62))="to be determined",LOWER(TRIM(M62))="-"),OR(LOWER(TRIM(Q62))="unknown",LOWER(TRIM(Q62))="not applicable",LOWER(TRIM(Q62))="n/a",LOWER(TRIM(Q62))="na",LOWER(TRIM(Q62))="pending",LOWER(TRIM(Q62))="unavailable",LOWER(TRIM(Q62))="denied",LOWER(TRIM(Q62))="none",LOWER(TRIM(Q62))="tbd",LOWER(TRIM(Q62))="to be determined",LOWER(TRIM(Q62))="-")),"MISSING_OR_PLACEHOLDER",IF(COUNTIF($A$2:$A$101,A62)&gt;1,"DUPLICATE_SOURCE_ROW_ID",IF(COUNTIFS($D$2:$D$101,D62,$I$2:$I$101,I62,$K$2:$K$101,K62,$L$2:$L$101,L62)&gt;1,"DUPLICATE_GRAIN_GROUP",IF(D62&lt;&gt;'Report setup'!$B$2,"MIXED_ACCOUNT",IF(M62&lt;&gt;'Report setup'!$B$3,"MIXED_CURRENCY",IF(OR(K62&lt;&gt;'Report setup'!$B$5,L62&lt;&gt;'Report setup'!$B$6),"OUT_OF_SCOPE_WINDOW",IF(Q62&lt;&gt;'Report setup'!$B$14,"MIXED_ACTION",IF(OR(NOT(ISNUMBER(N62)),NOT(ISNUMBER(O62)),NOT(ISNUMBER(P62)),NOT(ISNUMBER(R62))),"INVALID_NUMERIC",IF(OR(N62&lt;0,O62&lt;0,P62&lt;0,R62&lt;0),"NEGATIVE_VALUE",IF(OR(O62&lt;&gt;INT(O62),P62&lt;&gt;INT(P62),R62&lt;&gt;INT(R62)),"INVALID_NUMERIC",IF(P62&gt;O62,"CLICKS_EXCEED_IMPRESSIONS",""))))))))))))</x:f>
      </x:c>
      <x:c r="U62" t="str">
        <x:f>IF(S62="Accepted",A62,"")</x:f>
      </x:c>
      <x:c r="V62" t="str">
        <x:f>IF(S62="Held",A62,"")</x:f>
      </x:c>
    </x:row>
    <x:row r="63">
      <x:c r="S63" t="str">
        <x:f>IF(A63="","",IF(T63="","Accepted","Held"))</x:f>
      </x:c>
      <x:c r="T63" t="str">
        <x:f>IF(COUNTA(A63:R63)=0,"",IF(OR(COUNTBLANK(A63:M63)&gt;0,Q63="",R63="",OR(LOWER(TRIM(A63))="unknown",LOWER(TRIM(A63))="not applicable",LOWER(TRIM(A63))="n/a",LOWER(TRIM(A63))="na",LOWER(TRIM(A63))="pending",LOWER(TRIM(A63))="unavailable",LOWER(TRIM(A63))="denied",LOWER(TRIM(A63))="none",LOWER(TRIM(A63))="tbd",LOWER(TRIM(A63))="to be determined",LOWER(TRIM(A63))="-"),OR(LOWER(TRIM(B63))="unknown",LOWER(TRIM(B63))="not applicable",LOWER(TRIM(B63))="n/a",LOWER(TRIM(B63))="na",LOWER(TRIM(B63))="pending",LOWER(TRIM(B63))="unavailable",LOWER(TRIM(B63))="denied",LOWER(TRIM(B63))="none",LOWER(TRIM(B63))="tbd",LOWER(TRIM(B63))="to be determined",LOWER(TRIM(B63))="-"),OR(LOWER(TRIM(C63))="unknown",LOWER(TRIM(C63))="not applicable",LOWER(TRIM(C63))="n/a",LOWER(TRIM(C63))="na",LOWER(TRIM(C63))="pending",LOWER(TRIM(C63))="unavailable",LOWER(TRIM(C63))="denied",LOWER(TRIM(C63))="none",LOWER(TRIM(C63))="tbd",LOWER(TRIM(C63))="to be determined",LOWER(TRIM(C63))="-"),OR(LOWER(TRIM(D63))="unknown",LOWER(TRIM(D63))="not applicable",LOWER(TRIM(D63))="n/a",LOWER(TRIM(D63))="na",LOWER(TRIM(D63))="pending",LOWER(TRIM(D63))="unavailable",LOWER(TRIM(D63))="denied",LOWER(TRIM(D63))="none",LOWER(TRIM(D63))="tbd",LOWER(TRIM(D63))="to be determined",LOWER(TRIM(D63))="-"),OR(LOWER(TRIM(E63))="unknown",LOWER(TRIM(E63))="not applicable",LOWER(TRIM(E63))="n/a",LOWER(TRIM(E63))="na",LOWER(TRIM(E63))="pending",LOWER(TRIM(E63))="unavailable",LOWER(TRIM(E63))="denied",LOWER(TRIM(E63))="none",LOWER(TRIM(E63))="tbd",LOWER(TRIM(E63))="to be determined",LOWER(TRIM(E63))="-"),OR(LOWER(TRIM(F63))="unknown",LOWER(TRIM(F63))="not applicable",LOWER(TRIM(F63))="n/a",LOWER(TRIM(F63))="na",LOWER(TRIM(F63))="pending",LOWER(TRIM(F63))="unavailable",LOWER(TRIM(F63))="denied",LOWER(TRIM(F63))="none",LOWER(TRIM(F63))="tbd",LOWER(TRIM(F63))="to be determined",LOWER(TRIM(F63))="-"),OR(LOWER(TRIM(G63))="unknown",LOWER(TRIM(G63))="not applicable",LOWER(TRIM(G63))="n/a",LOWER(TRIM(G63))="na",LOWER(TRIM(G63))="pending",LOWER(TRIM(G63))="unavailable",LOWER(TRIM(G63))="denied",LOWER(TRIM(G63))="none",LOWER(TRIM(G63))="tbd",LOWER(TRIM(G63))="to be determined",LOWER(TRIM(G63))="-"),OR(LOWER(TRIM(H63))="unknown",LOWER(TRIM(H63))="not applicable",LOWER(TRIM(H63))="n/a",LOWER(TRIM(H63))="na",LOWER(TRIM(H63))="pending",LOWER(TRIM(H63))="unavailable",LOWER(TRIM(H63))="denied",LOWER(TRIM(H63))="none",LOWER(TRIM(H63))="tbd",LOWER(TRIM(H63))="to be determined",LOWER(TRIM(H63))="-"),OR(LOWER(TRIM(I63))="unknown",LOWER(TRIM(I63))="not applicable",LOWER(TRIM(I63))="n/a",LOWER(TRIM(I63))="na",LOWER(TRIM(I63))="pending",LOWER(TRIM(I63))="unavailable",LOWER(TRIM(I63))="denied",LOWER(TRIM(I63))="none",LOWER(TRIM(I63))="tbd",LOWER(TRIM(I63))="to be determined",LOWER(TRIM(I63))="-"),OR(LOWER(TRIM(J63))="unknown",LOWER(TRIM(J63))="not applicable",LOWER(TRIM(J63))="n/a",LOWER(TRIM(J63))="na",LOWER(TRIM(J63))="pending",LOWER(TRIM(J63))="unavailable",LOWER(TRIM(J63))="denied",LOWER(TRIM(J63))="none",LOWER(TRIM(J63))="tbd",LOWER(TRIM(J63))="to be determined",LOWER(TRIM(J63))="-"),OR(LOWER(TRIM(K63))="unknown",LOWER(TRIM(K63))="not applicable",LOWER(TRIM(K63))="n/a",LOWER(TRIM(K63))="na",LOWER(TRIM(K63))="pending",LOWER(TRIM(K63))="unavailable",LOWER(TRIM(K63))="denied",LOWER(TRIM(K63))="none",LOWER(TRIM(K63))="tbd",LOWER(TRIM(K63))="to be determined",LOWER(TRIM(K63))="-"),OR(LOWER(TRIM(L63))="unknown",LOWER(TRIM(L63))="not applicable",LOWER(TRIM(L63))="n/a",LOWER(TRIM(L63))="na",LOWER(TRIM(L63))="pending",LOWER(TRIM(L63))="unavailable",LOWER(TRIM(L63))="denied",LOWER(TRIM(L63))="none",LOWER(TRIM(L63))="tbd",LOWER(TRIM(L63))="to be determined",LOWER(TRIM(L63))="-"),OR(LOWER(TRIM(M63))="unknown",LOWER(TRIM(M63))="not applicable",LOWER(TRIM(M63))="n/a",LOWER(TRIM(M63))="na",LOWER(TRIM(M63))="pending",LOWER(TRIM(M63))="unavailable",LOWER(TRIM(M63))="denied",LOWER(TRIM(M63))="none",LOWER(TRIM(M63))="tbd",LOWER(TRIM(M63))="to be determined",LOWER(TRIM(M63))="-"),OR(LOWER(TRIM(Q63))="unknown",LOWER(TRIM(Q63))="not applicable",LOWER(TRIM(Q63))="n/a",LOWER(TRIM(Q63))="na",LOWER(TRIM(Q63))="pending",LOWER(TRIM(Q63))="unavailable",LOWER(TRIM(Q63))="denied",LOWER(TRIM(Q63))="none",LOWER(TRIM(Q63))="tbd",LOWER(TRIM(Q63))="to be determined",LOWER(TRIM(Q63))="-")),"MISSING_OR_PLACEHOLDER",IF(COUNTIF($A$2:$A$101,A63)&gt;1,"DUPLICATE_SOURCE_ROW_ID",IF(COUNTIFS($D$2:$D$101,D63,$I$2:$I$101,I63,$K$2:$K$101,K63,$L$2:$L$101,L63)&gt;1,"DUPLICATE_GRAIN_GROUP",IF(D63&lt;&gt;'Report setup'!$B$2,"MIXED_ACCOUNT",IF(M63&lt;&gt;'Report setup'!$B$3,"MIXED_CURRENCY",IF(OR(K63&lt;&gt;'Report setup'!$B$5,L63&lt;&gt;'Report setup'!$B$6),"OUT_OF_SCOPE_WINDOW",IF(Q63&lt;&gt;'Report setup'!$B$14,"MIXED_ACTION",IF(OR(NOT(ISNUMBER(N63)),NOT(ISNUMBER(O63)),NOT(ISNUMBER(P63)),NOT(ISNUMBER(R63))),"INVALID_NUMERIC",IF(OR(N63&lt;0,O63&lt;0,P63&lt;0,R63&lt;0),"NEGATIVE_VALUE",IF(OR(O63&lt;&gt;INT(O63),P63&lt;&gt;INT(P63),R63&lt;&gt;INT(R63)),"INVALID_NUMERIC",IF(P63&gt;O63,"CLICKS_EXCEED_IMPRESSIONS",""))))))))))))</x:f>
      </x:c>
      <x:c r="U63" t="str">
        <x:f>IF(S63="Accepted",A63,"")</x:f>
      </x:c>
      <x:c r="V63" t="str">
        <x:f>IF(S63="Held",A63,"")</x:f>
      </x:c>
    </x:row>
    <x:row r="64">
      <x:c r="S64" t="str">
        <x:f>IF(A64="","",IF(T64="","Accepted","Held"))</x:f>
      </x:c>
      <x:c r="T64" t="str">
        <x:f>IF(COUNTA(A64:R64)=0,"",IF(OR(COUNTBLANK(A64:M64)&gt;0,Q64="",R64="",OR(LOWER(TRIM(A64))="unknown",LOWER(TRIM(A64))="not applicable",LOWER(TRIM(A64))="n/a",LOWER(TRIM(A64))="na",LOWER(TRIM(A64))="pending",LOWER(TRIM(A64))="unavailable",LOWER(TRIM(A64))="denied",LOWER(TRIM(A64))="none",LOWER(TRIM(A64))="tbd",LOWER(TRIM(A64))="to be determined",LOWER(TRIM(A64))="-"),OR(LOWER(TRIM(B64))="unknown",LOWER(TRIM(B64))="not applicable",LOWER(TRIM(B64))="n/a",LOWER(TRIM(B64))="na",LOWER(TRIM(B64))="pending",LOWER(TRIM(B64))="unavailable",LOWER(TRIM(B64))="denied",LOWER(TRIM(B64))="none",LOWER(TRIM(B64))="tbd",LOWER(TRIM(B64))="to be determined",LOWER(TRIM(B64))="-"),OR(LOWER(TRIM(C64))="unknown",LOWER(TRIM(C64))="not applicable",LOWER(TRIM(C64))="n/a",LOWER(TRIM(C64))="na",LOWER(TRIM(C64))="pending",LOWER(TRIM(C64))="unavailable",LOWER(TRIM(C64))="denied",LOWER(TRIM(C64))="none",LOWER(TRIM(C64))="tbd",LOWER(TRIM(C64))="to be determined",LOWER(TRIM(C64))="-"),OR(LOWER(TRIM(D64))="unknown",LOWER(TRIM(D64))="not applicable",LOWER(TRIM(D64))="n/a",LOWER(TRIM(D64))="na",LOWER(TRIM(D64))="pending",LOWER(TRIM(D64))="unavailable",LOWER(TRIM(D64))="denied",LOWER(TRIM(D64))="none",LOWER(TRIM(D64))="tbd",LOWER(TRIM(D64))="to be determined",LOWER(TRIM(D64))="-"),OR(LOWER(TRIM(E64))="unknown",LOWER(TRIM(E64))="not applicable",LOWER(TRIM(E64))="n/a",LOWER(TRIM(E64))="na",LOWER(TRIM(E64))="pending",LOWER(TRIM(E64))="unavailable",LOWER(TRIM(E64))="denied",LOWER(TRIM(E64))="none",LOWER(TRIM(E64))="tbd",LOWER(TRIM(E64))="to be determined",LOWER(TRIM(E64))="-"),OR(LOWER(TRIM(F64))="unknown",LOWER(TRIM(F64))="not applicable",LOWER(TRIM(F64))="n/a",LOWER(TRIM(F64))="na",LOWER(TRIM(F64))="pending",LOWER(TRIM(F64))="unavailable",LOWER(TRIM(F64))="denied",LOWER(TRIM(F64))="none",LOWER(TRIM(F64))="tbd",LOWER(TRIM(F64))="to be determined",LOWER(TRIM(F64))="-"),OR(LOWER(TRIM(G64))="unknown",LOWER(TRIM(G64))="not applicable",LOWER(TRIM(G64))="n/a",LOWER(TRIM(G64))="na",LOWER(TRIM(G64))="pending",LOWER(TRIM(G64))="unavailable",LOWER(TRIM(G64))="denied",LOWER(TRIM(G64))="none",LOWER(TRIM(G64))="tbd",LOWER(TRIM(G64))="to be determined",LOWER(TRIM(G64))="-"),OR(LOWER(TRIM(H64))="unknown",LOWER(TRIM(H64))="not applicable",LOWER(TRIM(H64))="n/a",LOWER(TRIM(H64))="na",LOWER(TRIM(H64))="pending",LOWER(TRIM(H64))="unavailable",LOWER(TRIM(H64))="denied",LOWER(TRIM(H64))="none",LOWER(TRIM(H64))="tbd",LOWER(TRIM(H64))="to be determined",LOWER(TRIM(H64))="-"),OR(LOWER(TRIM(I64))="unknown",LOWER(TRIM(I64))="not applicable",LOWER(TRIM(I64))="n/a",LOWER(TRIM(I64))="na",LOWER(TRIM(I64))="pending",LOWER(TRIM(I64))="unavailable",LOWER(TRIM(I64))="denied",LOWER(TRIM(I64))="none",LOWER(TRIM(I64))="tbd",LOWER(TRIM(I64))="to be determined",LOWER(TRIM(I64))="-"),OR(LOWER(TRIM(J64))="unknown",LOWER(TRIM(J64))="not applicable",LOWER(TRIM(J64))="n/a",LOWER(TRIM(J64))="na",LOWER(TRIM(J64))="pending",LOWER(TRIM(J64))="unavailable",LOWER(TRIM(J64))="denied",LOWER(TRIM(J64))="none",LOWER(TRIM(J64))="tbd",LOWER(TRIM(J64))="to be determined",LOWER(TRIM(J64))="-"),OR(LOWER(TRIM(K64))="unknown",LOWER(TRIM(K64))="not applicable",LOWER(TRIM(K64))="n/a",LOWER(TRIM(K64))="na",LOWER(TRIM(K64))="pending",LOWER(TRIM(K64))="unavailable",LOWER(TRIM(K64))="denied",LOWER(TRIM(K64))="none",LOWER(TRIM(K64))="tbd",LOWER(TRIM(K64))="to be determined",LOWER(TRIM(K64))="-"),OR(LOWER(TRIM(L64))="unknown",LOWER(TRIM(L64))="not applicable",LOWER(TRIM(L64))="n/a",LOWER(TRIM(L64))="na",LOWER(TRIM(L64))="pending",LOWER(TRIM(L64))="unavailable",LOWER(TRIM(L64))="denied",LOWER(TRIM(L64))="none",LOWER(TRIM(L64))="tbd",LOWER(TRIM(L64))="to be determined",LOWER(TRIM(L64))="-"),OR(LOWER(TRIM(M64))="unknown",LOWER(TRIM(M64))="not applicable",LOWER(TRIM(M64))="n/a",LOWER(TRIM(M64))="na",LOWER(TRIM(M64))="pending",LOWER(TRIM(M64))="unavailable",LOWER(TRIM(M64))="denied",LOWER(TRIM(M64))="none",LOWER(TRIM(M64))="tbd",LOWER(TRIM(M64))="to be determined",LOWER(TRIM(M64))="-"),OR(LOWER(TRIM(Q64))="unknown",LOWER(TRIM(Q64))="not applicable",LOWER(TRIM(Q64))="n/a",LOWER(TRIM(Q64))="na",LOWER(TRIM(Q64))="pending",LOWER(TRIM(Q64))="unavailable",LOWER(TRIM(Q64))="denied",LOWER(TRIM(Q64))="none",LOWER(TRIM(Q64))="tbd",LOWER(TRIM(Q64))="to be determined",LOWER(TRIM(Q64))="-")),"MISSING_OR_PLACEHOLDER",IF(COUNTIF($A$2:$A$101,A64)&gt;1,"DUPLICATE_SOURCE_ROW_ID",IF(COUNTIFS($D$2:$D$101,D64,$I$2:$I$101,I64,$K$2:$K$101,K64,$L$2:$L$101,L64)&gt;1,"DUPLICATE_GRAIN_GROUP",IF(D64&lt;&gt;'Report setup'!$B$2,"MIXED_ACCOUNT",IF(M64&lt;&gt;'Report setup'!$B$3,"MIXED_CURRENCY",IF(OR(K64&lt;&gt;'Report setup'!$B$5,L64&lt;&gt;'Report setup'!$B$6),"OUT_OF_SCOPE_WINDOW",IF(Q64&lt;&gt;'Report setup'!$B$14,"MIXED_ACTION",IF(OR(NOT(ISNUMBER(N64)),NOT(ISNUMBER(O64)),NOT(ISNUMBER(P64)),NOT(ISNUMBER(R64))),"INVALID_NUMERIC",IF(OR(N64&lt;0,O64&lt;0,P64&lt;0,R64&lt;0),"NEGATIVE_VALUE",IF(OR(O64&lt;&gt;INT(O64),P64&lt;&gt;INT(P64),R64&lt;&gt;INT(R64)),"INVALID_NUMERIC",IF(P64&gt;O64,"CLICKS_EXCEED_IMPRESSIONS",""))))))))))))</x:f>
      </x:c>
      <x:c r="U64" t="str">
        <x:f>IF(S64="Accepted",A64,"")</x:f>
      </x:c>
      <x:c r="V64" t="str">
        <x:f>IF(S64="Held",A64,"")</x:f>
      </x:c>
    </x:row>
    <x:row r="65">
      <x:c r="S65" t="str">
        <x:f>IF(A65="","",IF(T65="","Accepted","Held"))</x:f>
      </x:c>
      <x:c r="T65" t="str">
        <x:f>IF(COUNTA(A65:R65)=0,"",IF(OR(COUNTBLANK(A65:M65)&gt;0,Q65="",R65="",OR(LOWER(TRIM(A65))="unknown",LOWER(TRIM(A65))="not applicable",LOWER(TRIM(A65))="n/a",LOWER(TRIM(A65))="na",LOWER(TRIM(A65))="pending",LOWER(TRIM(A65))="unavailable",LOWER(TRIM(A65))="denied",LOWER(TRIM(A65))="none",LOWER(TRIM(A65))="tbd",LOWER(TRIM(A65))="to be determined",LOWER(TRIM(A65))="-"),OR(LOWER(TRIM(B65))="unknown",LOWER(TRIM(B65))="not applicable",LOWER(TRIM(B65))="n/a",LOWER(TRIM(B65))="na",LOWER(TRIM(B65))="pending",LOWER(TRIM(B65))="unavailable",LOWER(TRIM(B65))="denied",LOWER(TRIM(B65))="none",LOWER(TRIM(B65))="tbd",LOWER(TRIM(B65))="to be determined",LOWER(TRIM(B65))="-"),OR(LOWER(TRIM(C65))="unknown",LOWER(TRIM(C65))="not applicable",LOWER(TRIM(C65))="n/a",LOWER(TRIM(C65))="na",LOWER(TRIM(C65))="pending",LOWER(TRIM(C65))="unavailable",LOWER(TRIM(C65))="denied",LOWER(TRIM(C65))="none",LOWER(TRIM(C65))="tbd",LOWER(TRIM(C65))="to be determined",LOWER(TRIM(C65))="-"),OR(LOWER(TRIM(D65))="unknown",LOWER(TRIM(D65))="not applicable",LOWER(TRIM(D65))="n/a",LOWER(TRIM(D65))="na",LOWER(TRIM(D65))="pending",LOWER(TRIM(D65))="unavailable",LOWER(TRIM(D65))="denied",LOWER(TRIM(D65))="none",LOWER(TRIM(D65))="tbd",LOWER(TRIM(D65))="to be determined",LOWER(TRIM(D65))="-"),OR(LOWER(TRIM(E65))="unknown",LOWER(TRIM(E65))="not applicable",LOWER(TRIM(E65))="n/a",LOWER(TRIM(E65))="na",LOWER(TRIM(E65))="pending",LOWER(TRIM(E65))="unavailable",LOWER(TRIM(E65))="denied",LOWER(TRIM(E65))="none",LOWER(TRIM(E65))="tbd",LOWER(TRIM(E65))="to be determined",LOWER(TRIM(E65))="-"),OR(LOWER(TRIM(F65))="unknown",LOWER(TRIM(F65))="not applicable",LOWER(TRIM(F65))="n/a",LOWER(TRIM(F65))="na",LOWER(TRIM(F65))="pending",LOWER(TRIM(F65))="unavailable",LOWER(TRIM(F65))="denied",LOWER(TRIM(F65))="none",LOWER(TRIM(F65))="tbd",LOWER(TRIM(F65))="to be determined",LOWER(TRIM(F65))="-"),OR(LOWER(TRIM(G65))="unknown",LOWER(TRIM(G65))="not applicable",LOWER(TRIM(G65))="n/a",LOWER(TRIM(G65))="na",LOWER(TRIM(G65))="pending",LOWER(TRIM(G65))="unavailable",LOWER(TRIM(G65))="denied",LOWER(TRIM(G65))="none",LOWER(TRIM(G65))="tbd",LOWER(TRIM(G65))="to be determined",LOWER(TRIM(G65))="-"),OR(LOWER(TRIM(H65))="unknown",LOWER(TRIM(H65))="not applicable",LOWER(TRIM(H65))="n/a",LOWER(TRIM(H65))="na",LOWER(TRIM(H65))="pending",LOWER(TRIM(H65))="unavailable",LOWER(TRIM(H65))="denied",LOWER(TRIM(H65))="none",LOWER(TRIM(H65))="tbd",LOWER(TRIM(H65))="to be determined",LOWER(TRIM(H65))="-"),OR(LOWER(TRIM(I65))="unknown",LOWER(TRIM(I65))="not applicable",LOWER(TRIM(I65))="n/a",LOWER(TRIM(I65))="na",LOWER(TRIM(I65))="pending",LOWER(TRIM(I65))="unavailable",LOWER(TRIM(I65))="denied",LOWER(TRIM(I65))="none",LOWER(TRIM(I65))="tbd",LOWER(TRIM(I65))="to be determined",LOWER(TRIM(I65))="-"),OR(LOWER(TRIM(J65))="unknown",LOWER(TRIM(J65))="not applicable",LOWER(TRIM(J65))="n/a",LOWER(TRIM(J65))="na",LOWER(TRIM(J65))="pending",LOWER(TRIM(J65))="unavailable",LOWER(TRIM(J65))="denied",LOWER(TRIM(J65))="none",LOWER(TRIM(J65))="tbd",LOWER(TRIM(J65))="to be determined",LOWER(TRIM(J65))="-"),OR(LOWER(TRIM(K65))="unknown",LOWER(TRIM(K65))="not applicable",LOWER(TRIM(K65))="n/a",LOWER(TRIM(K65))="na",LOWER(TRIM(K65))="pending",LOWER(TRIM(K65))="unavailable",LOWER(TRIM(K65))="denied",LOWER(TRIM(K65))="none",LOWER(TRIM(K65))="tbd",LOWER(TRIM(K65))="to be determined",LOWER(TRIM(K65))="-"),OR(LOWER(TRIM(L65))="unknown",LOWER(TRIM(L65))="not applicable",LOWER(TRIM(L65))="n/a",LOWER(TRIM(L65))="na",LOWER(TRIM(L65))="pending",LOWER(TRIM(L65))="unavailable",LOWER(TRIM(L65))="denied",LOWER(TRIM(L65))="none",LOWER(TRIM(L65))="tbd",LOWER(TRIM(L65))="to be determined",LOWER(TRIM(L65))="-"),OR(LOWER(TRIM(M65))="unknown",LOWER(TRIM(M65))="not applicable",LOWER(TRIM(M65))="n/a",LOWER(TRIM(M65))="na",LOWER(TRIM(M65))="pending",LOWER(TRIM(M65))="unavailable",LOWER(TRIM(M65))="denied",LOWER(TRIM(M65))="none",LOWER(TRIM(M65))="tbd",LOWER(TRIM(M65))="to be determined",LOWER(TRIM(M65))="-"),OR(LOWER(TRIM(Q65))="unknown",LOWER(TRIM(Q65))="not applicable",LOWER(TRIM(Q65))="n/a",LOWER(TRIM(Q65))="na",LOWER(TRIM(Q65))="pending",LOWER(TRIM(Q65))="unavailable",LOWER(TRIM(Q65))="denied",LOWER(TRIM(Q65))="none",LOWER(TRIM(Q65))="tbd",LOWER(TRIM(Q65))="to be determined",LOWER(TRIM(Q65))="-")),"MISSING_OR_PLACEHOLDER",IF(COUNTIF($A$2:$A$101,A65)&gt;1,"DUPLICATE_SOURCE_ROW_ID",IF(COUNTIFS($D$2:$D$101,D65,$I$2:$I$101,I65,$K$2:$K$101,K65,$L$2:$L$101,L65)&gt;1,"DUPLICATE_GRAIN_GROUP",IF(D65&lt;&gt;'Report setup'!$B$2,"MIXED_ACCOUNT",IF(M65&lt;&gt;'Report setup'!$B$3,"MIXED_CURRENCY",IF(OR(K65&lt;&gt;'Report setup'!$B$5,L65&lt;&gt;'Report setup'!$B$6),"OUT_OF_SCOPE_WINDOW",IF(Q65&lt;&gt;'Report setup'!$B$14,"MIXED_ACTION",IF(OR(NOT(ISNUMBER(N65)),NOT(ISNUMBER(O65)),NOT(ISNUMBER(P65)),NOT(ISNUMBER(R65))),"INVALID_NUMERIC",IF(OR(N65&lt;0,O65&lt;0,P65&lt;0,R65&lt;0),"NEGATIVE_VALUE",IF(OR(O65&lt;&gt;INT(O65),P65&lt;&gt;INT(P65),R65&lt;&gt;INT(R65)),"INVALID_NUMERIC",IF(P65&gt;O65,"CLICKS_EXCEED_IMPRESSIONS",""))))))))))))</x:f>
      </x:c>
      <x:c r="U65" t="str">
        <x:f>IF(S65="Accepted",A65,"")</x:f>
      </x:c>
      <x:c r="V65" t="str">
        <x:f>IF(S65="Held",A65,"")</x:f>
      </x:c>
    </x:row>
    <x:row r="66">
      <x:c r="S66" t="str">
        <x:f>IF(A66="","",IF(T66="","Accepted","Held"))</x:f>
      </x:c>
      <x:c r="T66" t="str">
        <x:f>IF(COUNTA(A66:R66)=0,"",IF(OR(COUNTBLANK(A66:M66)&gt;0,Q66="",R66="",OR(LOWER(TRIM(A66))="unknown",LOWER(TRIM(A66))="not applicable",LOWER(TRIM(A66))="n/a",LOWER(TRIM(A66))="na",LOWER(TRIM(A66))="pending",LOWER(TRIM(A66))="unavailable",LOWER(TRIM(A66))="denied",LOWER(TRIM(A66))="none",LOWER(TRIM(A66))="tbd",LOWER(TRIM(A66))="to be determined",LOWER(TRIM(A66))="-"),OR(LOWER(TRIM(B66))="unknown",LOWER(TRIM(B66))="not applicable",LOWER(TRIM(B66))="n/a",LOWER(TRIM(B66))="na",LOWER(TRIM(B66))="pending",LOWER(TRIM(B66))="unavailable",LOWER(TRIM(B66))="denied",LOWER(TRIM(B66))="none",LOWER(TRIM(B66))="tbd",LOWER(TRIM(B66))="to be determined",LOWER(TRIM(B66))="-"),OR(LOWER(TRIM(C66))="unknown",LOWER(TRIM(C66))="not applicable",LOWER(TRIM(C66))="n/a",LOWER(TRIM(C66))="na",LOWER(TRIM(C66))="pending",LOWER(TRIM(C66))="unavailable",LOWER(TRIM(C66))="denied",LOWER(TRIM(C66))="none",LOWER(TRIM(C66))="tbd",LOWER(TRIM(C66))="to be determined",LOWER(TRIM(C66))="-"),OR(LOWER(TRIM(D66))="unknown",LOWER(TRIM(D66))="not applicable",LOWER(TRIM(D66))="n/a",LOWER(TRIM(D66))="na",LOWER(TRIM(D66))="pending",LOWER(TRIM(D66))="unavailable",LOWER(TRIM(D66))="denied",LOWER(TRIM(D66))="none",LOWER(TRIM(D66))="tbd",LOWER(TRIM(D66))="to be determined",LOWER(TRIM(D66))="-"),OR(LOWER(TRIM(E66))="unknown",LOWER(TRIM(E66))="not applicable",LOWER(TRIM(E66))="n/a",LOWER(TRIM(E66))="na",LOWER(TRIM(E66))="pending",LOWER(TRIM(E66))="unavailable",LOWER(TRIM(E66))="denied",LOWER(TRIM(E66))="none",LOWER(TRIM(E66))="tbd",LOWER(TRIM(E66))="to be determined",LOWER(TRIM(E66))="-"),OR(LOWER(TRIM(F66))="unknown",LOWER(TRIM(F66))="not applicable",LOWER(TRIM(F66))="n/a",LOWER(TRIM(F66))="na",LOWER(TRIM(F66))="pending",LOWER(TRIM(F66))="unavailable",LOWER(TRIM(F66))="denied",LOWER(TRIM(F66))="none",LOWER(TRIM(F66))="tbd",LOWER(TRIM(F66))="to be determined",LOWER(TRIM(F66))="-"),OR(LOWER(TRIM(G66))="unknown",LOWER(TRIM(G66))="not applicable",LOWER(TRIM(G66))="n/a",LOWER(TRIM(G66))="na",LOWER(TRIM(G66))="pending",LOWER(TRIM(G66))="unavailable",LOWER(TRIM(G66))="denied",LOWER(TRIM(G66))="none",LOWER(TRIM(G66))="tbd",LOWER(TRIM(G66))="to be determined",LOWER(TRIM(G66))="-"),OR(LOWER(TRIM(H66))="unknown",LOWER(TRIM(H66))="not applicable",LOWER(TRIM(H66))="n/a",LOWER(TRIM(H66))="na",LOWER(TRIM(H66))="pending",LOWER(TRIM(H66))="unavailable",LOWER(TRIM(H66))="denied",LOWER(TRIM(H66))="none",LOWER(TRIM(H66))="tbd",LOWER(TRIM(H66))="to be determined",LOWER(TRIM(H66))="-"),OR(LOWER(TRIM(I66))="unknown",LOWER(TRIM(I66))="not applicable",LOWER(TRIM(I66))="n/a",LOWER(TRIM(I66))="na",LOWER(TRIM(I66))="pending",LOWER(TRIM(I66))="unavailable",LOWER(TRIM(I66))="denied",LOWER(TRIM(I66))="none",LOWER(TRIM(I66))="tbd",LOWER(TRIM(I66))="to be determined",LOWER(TRIM(I66))="-"),OR(LOWER(TRIM(J66))="unknown",LOWER(TRIM(J66))="not applicable",LOWER(TRIM(J66))="n/a",LOWER(TRIM(J66))="na",LOWER(TRIM(J66))="pending",LOWER(TRIM(J66))="unavailable",LOWER(TRIM(J66))="denied",LOWER(TRIM(J66))="none",LOWER(TRIM(J66))="tbd",LOWER(TRIM(J66))="to be determined",LOWER(TRIM(J66))="-"),OR(LOWER(TRIM(K66))="unknown",LOWER(TRIM(K66))="not applicable",LOWER(TRIM(K66))="n/a",LOWER(TRIM(K66))="na",LOWER(TRIM(K66))="pending",LOWER(TRIM(K66))="unavailable",LOWER(TRIM(K66))="denied",LOWER(TRIM(K66))="none",LOWER(TRIM(K66))="tbd",LOWER(TRIM(K66))="to be determined",LOWER(TRIM(K66))="-"),OR(LOWER(TRIM(L66))="unknown",LOWER(TRIM(L66))="not applicable",LOWER(TRIM(L66))="n/a",LOWER(TRIM(L66))="na",LOWER(TRIM(L66))="pending",LOWER(TRIM(L66))="unavailable",LOWER(TRIM(L66))="denied",LOWER(TRIM(L66))="none",LOWER(TRIM(L66))="tbd",LOWER(TRIM(L66))="to be determined",LOWER(TRIM(L66))="-"),OR(LOWER(TRIM(M66))="unknown",LOWER(TRIM(M66))="not applicable",LOWER(TRIM(M66))="n/a",LOWER(TRIM(M66))="na",LOWER(TRIM(M66))="pending",LOWER(TRIM(M66))="unavailable",LOWER(TRIM(M66))="denied",LOWER(TRIM(M66))="none",LOWER(TRIM(M66))="tbd",LOWER(TRIM(M66))="to be determined",LOWER(TRIM(M66))="-"),OR(LOWER(TRIM(Q66))="unknown",LOWER(TRIM(Q66))="not applicable",LOWER(TRIM(Q66))="n/a",LOWER(TRIM(Q66))="na",LOWER(TRIM(Q66))="pending",LOWER(TRIM(Q66))="unavailable",LOWER(TRIM(Q66))="denied",LOWER(TRIM(Q66))="none",LOWER(TRIM(Q66))="tbd",LOWER(TRIM(Q66))="to be determined",LOWER(TRIM(Q66))="-")),"MISSING_OR_PLACEHOLDER",IF(COUNTIF($A$2:$A$101,A66)&gt;1,"DUPLICATE_SOURCE_ROW_ID",IF(COUNTIFS($D$2:$D$101,D66,$I$2:$I$101,I66,$K$2:$K$101,K66,$L$2:$L$101,L66)&gt;1,"DUPLICATE_GRAIN_GROUP",IF(D66&lt;&gt;'Report setup'!$B$2,"MIXED_ACCOUNT",IF(M66&lt;&gt;'Report setup'!$B$3,"MIXED_CURRENCY",IF(OR(K66&lt;&gt;'Report setup'!$B$5,L66&lt;&gt;'Report setup'!$B$6),"OUT_OF_SCOPE_WINDOW",IF(Q66&lt;&gt;'Report setup'!$B$14,"MIXED_ACTION",IF(OR(NOT(ISNUMBER(N66)),NOT(ISNUMBER(O66)),NOT(ISNUMBER(P66)),NOT(ISNUMBER(R66))),"INVALID_NUMERIC",IF(OR(N66&lt;0,O66&lt;0,P66&lt;0,R66&lt;0),"NEGATIVE_VALUE",IF(OR(O66&lt;&gt;INT(O66),P66&lt;&gt;INT(P66),R66&lt;&gt;INT(R66)),"INVALID_NUMERIC",IF(P66&gt;O66,"CLICKS_EXCEED_IMPRESSIONS",""))))))))))))</x:f>
      </x:c>
      <x:c r="U66" t="str">
        <x:f>IF(S66="Accepted",A66,"")</x:f>
      </x:c>
      <x:c r="V66" t="str">
        <x:f>IF(S66="Held",A66,"")</x:f>
      </x:c>
    </x:row>
    <x:row r="67">
      <x:c r="S67" t="str">
        <x:f>IF(A67="","",IF(T67="","Accepted","Held"))</x:f>
      </x:c>
      <x:c r="T67" t="str">
        <x:f>IF(COUNTA(A67:R67)=0,"",IF(OR(COUNTBLANK(A67:M67)&gt;0,Q67="",R67="",OR(LOWER(TRIM(A67))="unknown",LOWER(TRIM(A67))="not applicable",LOWER(TRIM(A67))="n/a",LOWER(TRIM(A67))="na",LOWER(TRIM(A67))="pending",LOWER(TRIM(A67))="unavailable",LOWER(TRIM(A67))="denied",LOWER(TRIM(A67))="none",LOWER(TRIM(A67))="tbd",LOWER(TRIM(A67))="to be determined",LOWER(TRIM(A67))="-"),OR(LOWER(TRIM(B67))="unknown",LOWER(TRIM(B67))="not applicable",LOWER(TRIM(B67))="n/a",LOWER(TRIM(B67))="na",LOWER(TRIM(B67))="pending",LOWER(TRIM(B67))="unavailable",LOWER(TRIM(B67))="denied",LOWER(TRIM(B67))="none",LOWER(TRIM(B67))="tbd",LOWER(TRIM(B67))="to be determined",LOWER(TRIM(B67))="-"),OR(LOWER(TRIM(C67))="unknown",LOWER(TRIM(C67))="not applicable",LOWER(TRIM(C67))="n/a",LOWER(TRIM(C67))="na",LOWER(TRIM(C67))="pending",LOWER(TRIM(C67))="unavailable",LOWER(TRIM(C67))="denied",LOWER(TRIM(C67))="none",LOWER(TRIM(C67))="tbd",LOWER(TRIM(C67))="to be determined",LOWER(TRIM(C67))="-"),OR(LOWER(TRIM(D67))="unknown",LOWER(TRIM(D67))="not applicable",LOWER(TRIM(D67))="n/a",LOWER(TRIM(D67))="na",LOWER(TRIM(D67))="pending",LOWER(TRIM(D67))="unavailable",LOWER(TRIM(D67))="denied",LOWER(TRIM(D67))="none",LOWER(TRIM(D67))="tbd",LOWER(TRIM(D67))="to be determined",LOWER(TRIM(D67))="-"),OR(LOWER(TRIM(E67))="unknown",LOWER(TRIM(E67))="not applicable",LOWER(TRIM(E67))="n/a",LOWER(TRIM(E67))="na",LOWER(TRIM(E67))="pending",LOWER(TRIM(E67))="unavailable",LOWER(TRIM(E67))="denied",LOWER(TRIM(E67))="none",LOWER(TRIM(E67))="tbd",LOWER(TRIM(E67))="to be determined",LOWER(TRIM(E67))="-"),OR(LOWER(TRIM(F67))="unknown",LOWER(TRIM(F67))="not applicable",LOWER(TRIM(F67))="n/a",LOWER(TRIM(F67))="na",LOWER(TRIM(F67))="pending",LOWER(TRIM(F67))="unavailable",LOWER(TRIM(F67))="denied",LOWER(TRIM(F67))="none",LOWER(TRIM(F67))="tbd",LOWER(TRIM(F67))="to be determined",LOWER(TRIM(F67))="-"),OR(LOWER(TRIM(G67))="unknown",LOWER(TRIM(G67))="not applicable",LOWER(TRIM(G67))="n/a",LOWER(TRIM(G67))="na",LOWER(TRIM(G67))="pending",LOWER(TRIM(G67))="unavailable",LOWER(TRIM(G67))="denied",LOWER(TRIM(G67))="none",LOWER(TRIM(G67))="tbd",LOWER(TRIM(G67))="to be determined",LOWER(TRIM(G67))="-"),OR(LOWER(TRIM(H67))="unknown",LOWER(TRIM(H67))="not applicable",LOWER(TRIM(H67))="n/a",LOWER(TRIM(H67))="na",LOWER(TRIM(H67))="pending",LOWER(TRIM(H67))="unavailable",LOWER(TRIM(H67))="denied",LOWER(TRIM(H67))="none",LOWER(TRIM(H67))="tbd",LOWER(TRIM(H67))="to be determined",LOWER(TRIM(H67))="-"),OR(LOWER(TRIM(I67))="unknown",LOWER(TRIM(I67))="not applicable",LOWER(TRIM(I67))="n/a",LOWER(TRIM(I67))="na",LOWER(TRIM(I67))="pending",LOWER(TRIM(I67))="unavailable",LOWER(TRIM(I67))="denied",LOWER(TRIM(I67))="none",LOWER(TRIM(I67))="tbd",LOWER(TRIM(I67))="to be determined",LOWER(TRIM(I67))="-"),OR(LOWER(TRIM(J67))="unknown",LOWER(TRIM(J67))="not applicable",LOWER(TRIM(J67))="n/a",LOWER(TRIM(J67))="na",LOWER(TRIM(J67))="pending",LOWER(TRIM(J67))="unavailable",LOWER(TRIM(J67))="denied",LOWER(TRIM(J67))="none",LOWER(TRIM(J67))="tbd",LOWER(TRIM(J67))="to be determined",LOWER(TRIM(J67))="-"),OR(LOWER(TRIM(K67))="unknown",LOWER(TRIM(K67))="not applicable",LOWER(TRIM(K67))="n/a",LOWER(TRIM(K67))="na",LOWER(TRIM(K67))="pending",LOWER(TRIM(K67))="unavailable",LOWER(TRIM(K67))="denied",LOWER(TRIM(K67))="none",LOWER(TRIM(K67))="tbd",LOWER(TRIM(K67))="to be determined",LOWER(TRIM(K67))="-"),OR(LOWER(TRIM(L67))="unknown",LOWER(TRIM(L67))="not applicable",LOWER(TRIM(L67))="n/a",LOWER(TRIM(L67))="na",LOWER(TRIM(L67))="pending",LOWER(TRIM(L67))="unavailable",LOWER(TRIM(L67))="denied",LOWER(TRIM(L67))="none",LOWER(TRIM(L67))="tbd",LOWER(TRIM(L67))="to be determined",LOWER(TRIM(L67))="-"),OR(LOWER(TRIM(M67))="unknown",LOWER(TRIM(M67))="not applicable",LOWER(TRIM(M67))="n/a",LOWER(TRIM(M67))="na",LOWER(TRIM(M67))="pending",LOWER(TRIM(M67))="unavailable",LOWER(TRIM(M67))="denied",LOWER(TRIM(M67))="none",LOWER(TRIM(M67))="tbd",LOWER(TRIM(M67))="to be determined",LOWER(TRIM(M67))="-"),OR(LOWER(TRIM(Q67))="unknown",LOWER(TRIM(Q67))="not applicable",LOWER(TRIM(Q67))="n/a",LOWER(TRIM(Q67))="na",LOWER(TRIM(Q67))="pending",LOWER(TRIM(Q67))="unavailable",LOWER(TRIM(Q67))="denied",LOWER(TRIM(Q67))="none",LOWER(TRIM(Q67))="tbd",LOWER(TRIM(Q67))="to be determined",LOWER(TRIM(Q67))="-")),"MISSING_OR_PLACEHOLDER",IF(COUNTIF($A$2:$A$101,A67)&gt;1,"DUPLICATE_SOURCE_ROW_ID",IF(COUNTIFS($D$2:$D$101,D67,$I$2:$I$101,I67,$K$2:$K$101,K67,$L$2:$L$101,L67)&gt;1,"DUPLICATE_GRAIN_GROUP",IF(D67&lt;&gt;'Report setup'!$B$2,"MIXED_ACCOUNT",IF(M67&lt;&gt;'Report setup'!$B$3,"MIXED_CURRENCY",IF(OR(K67&lt;&gt;'Report setup'!$B$5,L67&lt;&gt;'Report setup'!$B$6),"OUT_OF_SCOPE_WINDOW",IF(Q67&lt;&gt;'Report setup'!$B$14,"MIXED_ACTION",IF(OR(NOT(ISNUMBER(N67)),NOT(ISNUMBER(O67)),NOT(ISNUMBER(P67)),NOT(ISNUMBER(R67))),"INVALID_NUMERIC",IF(OR(N67&lt;0,O67&lt;0,P67&lt;0,R67&lt;0),"NEGATIVE_VALUE",IF(OR(O67&lt;&gt;INT(O67),P67&lt;&gt;INT(P67),R67&lt;&gt;INT(R67)),"INVALID_NUMERIC",IF(P67&gt;O67,"CLICKS_EXCEED_IMPRESSIONS",""))))))))))))</x:f>
      </x:c>
      <x:c r="U67" t="str">
        <x:f>IF(S67="Accepted",A67,"")</x:f>
      </x:c>
      <x:c r="V67" t="str">
        <x:f>IF(S67="Held",A67,"")</x:f>
      </x:c>
    </x:row>
    <x:row r="68">
      <x:c r="S68" t="str">
        <x:f>IF(A68="","",IF(T68="","Accepted","Held"))</x:f>
      </x:c>
      <x:c r="T68" t="str">
        <x:f>IF(COUNTA(A68:R68)=0,"",IF(OR(COUNTBLANK(A68:M68)&gt;0,Q68="",R68="",OR(LOWER(TRIM(A68))="unknown",LOWER(TRIM(A68))="not applicable",LOWER(TRIM(A68))="n/a",LOWER(TRIM(A68))="na",LOWER(TRIM(A68))="pending",LOWER(TRIM(A68))="unavailable",LOWER(TRIM(A68))="denied",LOWER(TRIM(A68))="none",LOWER(TRIM(A68))="tbd",LOWER(TRIM(A68))="to be determined",LOWER(TRIM(A68))="-"),OR(LOWER(TRIM(B68))="unknown",LOWER(TRIM(B68))="not applicable",LOWER(TRIM(B68))="n/a",LOWER(TRIM(B68))="na",LOWER(TRIM(B68))="pending",LOWER(TRIM(B68))="unavailable",LOWER(TRIM(B68))="denied",LOWER(TRIM(B68))="none",LOWER(TRIM(B68))="tbd",LOWER(TRIM(B68))="to be determined",LOWER(TRIM(B68))="-"),OR(LOWER(TRIM(C68))="unknown",LOWER(TRIM(C68))="not applicable",LOWER(TRIM(C68))="n/a",LOWER(TRIM(C68))="na",LOWER(TRIM(C68))="pending",LOWER(TRIM(C68))="unavailable",LOWER(TRIM(C68))="denied",LOWER(TRIM(C68))="none",LOWER(TRIM(C68))="tbd",LOWER(TRIM(C68))="to be determined",LOWER(TRIM(C68))="-"),OR(LOWER(TRIM(D68))="unknown",LOWER(TRIM(D68))="not applicable",LOWER(TRIM(D68))="n/a",LOWER(TRIM(D68))="na",LOWER(TRIM(D68))="pending",LOWER(TRIM(D68))="unavailable",LOWER(TRIM(D68))="denied",LOWER(TRIM(D68))="none",LOWER(TRIM(D68))="tbd",LOWER(TRIM(D68))="to be determined",LOWER(TRIM(D68))="-"),OR(LOWER(TRIM(E68))="unknown",LOWER(TRIM(E68))="not applicable",LOWER(TRIM(E68))="n/a",LOWER(TRIM(E68))="na",LOWER(TRIM(E68))="pending",LOWER(TRIM(E68))="unavailable",LOWER(TRIM(E68))="denied",LOWER(TRIM(E68))="none",LOWER(TRIM(E68))="tbd",LOWER(TRIM(E68))="to be determined",LOWER(TRIM(E68))="-"),OR(LOWER(TRIM(F68))="unknown",LOWER(TRIM(F68))="not applicable",LOWER(TRIM(F68))="n/a",LOWER(TRIM(F68))="na",LOWER(TRIM(F68))="pending",LOWER(TRIM(F68))="unavailable",LOWER(TRIM(F68))="denied",LOWER(TRIM(F68))="none",LOWER(TRIM(F68))="tbd",LOWER(TRIM(F68))="to be determined",LOWER(TRIM(F68))="-"),OR(LOWER(TRIM(G68))="unknown",LOWER(TRIM(G68))="not applicable",LOWER(TRIM(G68))="n/a",LOWER(TRIM(G68))="na",LOWER(TRIM(G68))="pending",LOWER(TRIM(G68))="unavailable",LOWER(TRIM(G68))="denied",LOWER(TRIM(G68))="none",LOWER(TRIM(G68))="tbd",LOWER(TRIM(G68))="to be determined",LOWER(TRIM(G68))="-"),OR(LOWER(TRIM(H68))="unknown",LOWER(TRIM(H68))="not applicable",LOWER(TRIM(H68))="n/a",LOWER(TRIM(H68))="na",LOWER(TRIM(H68))="pending",LOWER(TRIM(H68))="unavailable",LOWER(TRIM(H68))="denied",LOWER(TRIM(H68))="none",LOWER(TRIM(H68))="tbd",LOWER(TRIM(H68))="to be determined",LOWER(TRIM(H68))="-"),OR(LOWER(TRIM(I68))="unknown",LOWER(TRIM(I68))="not applicable",LOWER(TRIM(I68))="n/a",LOWER(TRIM(I68))="na",LOWER(TRIM(I68))="pending",LOWER(TRIM(I68))="unavailable",LOWER(TRIM(I68))="denied",LOWER(TRIM(I68))="none",LOWER(TRIM(I68))="tbd",LOWER(TRIM(I68))="to be determined",LOWER(TRIM(I68))="-"),OR(LOWER(TRIM(J68))="unknown",LOWER(TRIM(J68))="not applicable",LOWER(TRIM(J68))="n/a",LOWER(TRIM(J68))="na",LOWER(TRIM(J68))="pending",LOWER(TRIM(J68))="unavailable",LOWER(TRIM(J68))="denied",LOWER(TRIM(J68))="none",LOWER(TRIM(J68))="tbd",LOWER(TRIM(J68))="to be determined",LOWER(TRIM(J68))="-"),OR(LOWER(TRIM(K68))="unknown",LOWER(TRIM(K68))="not applicable",LOWER(TRIM(K68))="n/a",LOWER(TRIM(K68))="na",LOWER(TRIM(K68))="pending",LOWER(TRIM(K68))="unavailable",LOWER(TRIM(K68))="denied",LOWER(TRIM(K68))="none",LOWER(TRIM(K68))="tbd",LOWER(TRIM(K68))="to be determined",LOWER(TRIM(K68))="-"),OR(LOWER(TRIM(L68))="unknown",LOWER(TRIM(L68))="not applicable",LOWER(TRIM(L68))="n/a",LOWER(TRIM(L68))="na",LOWER(TRIM(L68))="pending",LOWER(TRIM(L68))="unavailable",LOWER(TRIM(L68))="denied",LOWER(TRIM(L68))="none",LOWER(TRIM(L68))="tbd",LOWER(TRIM(L68))="to be determined",LOWER(TRIM(L68))="-"),OR(LOWER(TRIM(M68))="unknown",LOWER(TRIM(M68))="not applicable",LOWER(TRIM(M68))="n/a",LOWER(TRIM(M68))="na",LOWER(TRIM(M68))="pending",LOWER(TRIM(M68))="unavailable",LOWER(TRIM(M68))="denied",LOWER(TRIM(M68))="none",LOWER(TRIM(M68))="tbd",LOWER(TRIM(M68))="to be determined",LOWER(TRIM(M68))="-"),OR(LOWER(TRIM(Q68))="unknown",LOWER(TRIM(Q68))="not applicable",LOWER(TRIM(Q68))="n/a",LOWER(TRIM(Q68))="na",LOWER(TRIM(Q68))="pending",LOWER(TRIM(Q68))="unavailable",LOWER(TRIM(Q68))="denied",LOWER(TRIM(Q68))="none",LOWER(TRIM(Q68))="tbd",LOWER(TRIM(Q68))="to be determined",LOWER(TRIM(Q68))="-")),"MISSING_OR_PLACEHOLDER",IF(COUNTIF($A$2:$A$101,A68)&gt;1,"DUPLICATE_SOURCE_ROW_ID",IF(COUNTIFS($D$2:$D$101,D68,$I$2:$I$101,I68,$K$2:$K$101,K68,$L$2:$L$101,L68)&gt;1,"DUPLICATE_GRAIN_GROUP",IF(D68&lt;&gt;'Report setup'!$B$2,"MIXED_ACCOUNT",IF(M68&lt;&gt;'Report setup'!$B$3,"MIXED_CURRENCY",IF(OR(K68&lt;&gt;'Report setup'!$B$5,L68&lt;&gt;'Report setup'!$B$6),"OUT_OF_SCOPE_WINDOW",IF(Q68&lt;&gt;'Report setup'!$B$14,"MIXED_ACTION",IF(OR(NOT(ISNUMBER(N68)),NOT(ISNUMBER(O68)),NOT(ISNUMBER(P68)),NOT(ISNUMBER(R68))),"INVALID_NUMERIC",IF(OR(N68&lt;0,O68&lt;0,P68&lt;0,R68&lt;0),"NEGATIVE_VALUE",IF(OR(O68&lt;&gt;INT(O68),P68&lt;&gt;INT(P68),R68&lt;&gt;INT(R68)),"INVALID_NUMERIC",IF(P68&gt;O68,"CLICKS_EXCEED_IMPRESSIONS",""))))))))))))</x:f>
      </x:c>
      <x:c r="U68" t="str">
        <x:f>IF(S68="Accepted",A68,"")</x:f>
      </x:c>
      <x:c r="V68" t="str">
        <x:f>IF(S68="Held",A68,"")</x:f>
      </x:c>
    </x:row>
    <x:row r="69">
      <x:c r="S69" t="str">
        <x:f>IF(A69="","",IF(T69="","Accepted","Held"))</x:f>
      </x:c>
      <x:c r="T69" t="str">
        <x:f>IF(COUNTA(A69:R69)=0,"",IF(OR(COUNTBLANK(A69:M69)&gt;0,Q69="",R69="",OR(LOWER(TRIM(A69))="unknown",LOWER(TRIM(A69))="not applicable",LOWER(TRIM(A69))="n/a",LOWER(TRIM(A69))="na",LOWER(TRIM(A69))="pending",LOWER(TRIM(A69))="unavailable",LOWER(TRIM(A69))="denied",LOWER(TRIM(A69))="none",LOWER(TRIM(A69))="tbd",LOWER(TRIM(A69))="to be determined",LOWER(TRIM(A69))="-"),OR(LOWER(TRIM(B69))="unknown",LOWER(TRIM(B69))="not applicable",LOWER(TRIM(B69))="n/a",LOWER(TRIM(B69))="na",LOWER(TRIM(B69))="pending",LOWER(TRIM(B69))="unavailable",LOWER(TRIM(B69))="denied",LOWER(TRIM(B69))="none",LOWER(TRIM(B69))="tbd",LOWER(TRIM(B69))="to be determined",LOWER(TRIM(B69))="-"),OR(LOWER(TRIM(C69))="unknown",LOWER(TRIM(C69))="not applicable",LOWER(TRIM(C69))="n/a",LOWER(TRIM(C69))="na",LOWER(TRIM(C69))="pending",LOWER(TRIM(C69))="unavailable",LOWER(TRIM(C69))="denied",LOWER(TRIM(C69))="none",LOWER(TRIM(C69))="tbd",LOWER(TRIM(C69))="to be determined",LOWER(TRIM(C69))="-"),OR(LOWER(TRIM(D69))="unknown",LOWER(TRIM(D69))="not applicable",LOWER(TRIM(D69))="n/a",LOWER(TRIM(D69))="na",LOWER(TRIM(D69))="pending",LOWER(TRIM(D69))="unavailable",LOWER(TRIM(D69))="denied",LOWER(TRIM(D69))="none",LOWER(TRIM(D69))="tbd",LOWER(TRIM(D69))="to be determined",LOWER(TRIM(D69))="-"),OR(LOWER(TRIM(E69))="unknown",LOWER(TRIM(E69))="not applicable",LOWER(TRIM(E69))="n/a",LOWER(TRIM(E69))="na",LOWER(TRIM(E69))="pending",LOWER(TRIM(E69))="unavailable",LOWER(TRIM(E69))="denied",LOWER(TRIM(E69))="none",LOWER(TRIM(E69))="tbd",LOWER(TRIM(E69))="to be determined",LOWER(TRIM(E69))="-"),OR(LOWER(TRIM(F69))="unknown",LOWER(TRIM(F69))="not applicable",LOWER(TRIM(F69))="n/a",LOWER(TRIM(F69))="na",LOWER(TRIM(F69))="pending",LOWER(TRIM(F69))="unavailable",LOWER(TRIM(F69))="denied",LOWER(TRIM(F69))="none",LOWER(TRIM(F69))="tbd",LOWER(TRIM(F69))="to be determined",LOWER(TRIM(F69))="-"),OR(LOWER(TRIM(G69))="unknown",LOWER(TRIM(G69))="not applicable",LOWER(TRIM(G69))="n/a",LOWER(TRIM(G69))="na",LOWER(TRIM(G69))="pending",LOWER(TRIM(G69))="unavailable",LOWER(TRIM(G69))="denied",LOWER(TRIM(G69))="none",LOWER(TRIM(G69))="tbd",LOWER(TRIM(G69))="to be determined",LOWER(TRIM(G69))="-"),OR(LOWER(TRIM(H69))="unknown",LOWER(TRIM(H69))="not applicable",LOWER(TRIM(H69))="n/a",LOWER(TRIM(H69))="na",LOWER(TRIM(H69))="pending",LOWER(TRIM(H69))="unavailable",LOWER(TRIM(H69))="denied",LOWER(TRIM(H69))="none",LOWER(TRIM(H69))="tbd",LOWER(TRIM(H69))="to be determined",LOWER(TRIM(H69))="-"),OR(LOWER(TRIM(I69))="unknown",LOWER(TRIM(I69))="not applicable",LOWER(TRIM(I69))="n/a",LOWER(TRIM(I69))="na",LOWER(TRIM(I69))="pending",LOWER(TRIM(I69))="unavailable",LOWER(TRIM(I69))="denied",LOWER(TRIM(I69))="none",LOWER(TRIM(I69))="tbd",LOWER(TRIM(I69))="to be determined",LOWER(TRIM(I69))="-"),OR(LOWER(TRIM(J69))="unknown",LOWER(TRIM(J69))="not applicable",LOWER(TRIM(J69))="n/a",LOWER(TRIM(J69))="na",LOWER(TRIM(J69))="pending",LOWER(TRIM(J69))="unavailable",LOWER(TRIM(J69))="denied",LOWER(TRIM(J69))="none",LOWER(TRIM(J69))="tbd",LOWER(TRIM(J69))="to be determined",LOWER(TRIM(J69))="-"),OR(LOWER(TRIM(K69))="unknown",LOWER(TRIM(K69))="not applicable",LOWER(TRIM(K69))="n/a",LOWER(TRIM(K69))="na",LOWER(TRIM(K69))="pending",LOWER(TRIM(K69))="unavailable",LOWER(TRIM(K69))="denied",LOWER(TRIM(K69))="none",LOWER(TRIM(K69))="tbd",LOWER(TRIM(K69))="to be determined",LOWER(TRIM(K69))="-"),OR(LOWER(TRIM(L69))="unknown",LOWER(TRIM(L69))="not applicable",LOWER(TRIM(L69))="n/a",LOWER(TRIM(L69))="na",LOWER(TRIM(L69))="pending",LOWER(TRIM(L69))="unavailable",LOWER(TRIM(L69))="denied",LOWER(TRIM(L69))="none",LOWER(TRIM(L69))="tbd",LOWER(TRIM(L69))="to be determined",LOWER(TRIM(L69))="-"),OR(LOWER(TRIM(M69))="unknown",LOWER(TRIM(M69))="not applicable",LOWER(TRIM(M69))="n/a",LOWER(TRIM(M69))="na",LOWER(TRIM(M69))="pending",LOWER(TRIM(M69))="unavailable",LOWER(TRIM(M69))="denied",LOWER(TRIM(M69))="none",LOWER(TRIM(M69))="tbd",LOWER(TRIM(M69))="to be determined",LOWER(TRIM(M69))="-"),OR(LOWER(TRIM(Q69))="unknown",LOWER(TRIM(Q69))="not applicable",LOWER(TRIM(Q69))="n/a",LOWER(TRIM(Q69))="na",LOWER(TRIM(Q69))="pending",LOWER(TRIM(Q69))="unavailable",LOWER(TRIM(Q69))="denied",LOWER(TRIM(Q69))="none",LOWER(TRIM(Q69))="tbd",LOWER(TRIM(Q69))="to be determined",LOWER(TRIM(Q69))="-")),"MISSING_OR_PLACEHOLDER",IF(COUNTIF($A$2:$A$101,A69)&gt;1,"DUPLICATE_SOURCE_ROW_ID",IF(COUNTIFS($D$2:$D$101,D69,$I$2:$I$101,I69,$K$2:$K$101,K69,$L$2:$L$101,L69)&gt;1,"DUPLICATE_GRAIN_GROUP",IF(D69&lt;&gt;'Report setup'!$B$2,"MIXED_ACCOUNT",IF(M69&lt;&gt;'Report setup'!$B$3,"MIXED_CURRENCY",IF(OR(K69&lt;&gt;'Report setup'!$B$5,L69&lt;&gt;'Report setup'!$B$6),"OUT_OF_SCOPE_WINDOW",IF(Q69&lt;&gt;'Report setup'!$B$14,"MIXED_ACTION",IF(OR(NOT(ISNUMBER(N69)),NOT(ISNUMBER(O69)),NOT(ISNUMBER(P69)),NOT(ISNUMBER(R69))),"INVALID_NUMERIC",IF(OR(N69&lt;0,O69&lt;0,P69&lt;0,R69&lt;0),"NEGATIVE_VALUE",IF(OR(O69&lt;&gt;INT(O69),P69&lt;&gt;INT(P69),R69&lt;&gt;INT(R69)),"INVALID_NUMERIC",IF(P69&gt;O69,"CLICKS_EXCEED_IMPRESSIONS",""))))))))))))</x:f>
      </x:c>
      <x:c r="U69" t="str">
        <x:f>IF(S69="Accepted",A69,"")</x:f>
      </x:c>
      <x:c r="V69" t="str">
        <x:f>IF(S69="Held",A69,"")</x:f>
      </x:c>
    </x:row>
    <x:row r="70">
      <x:c r="S70" t="str">
        <x:f>IF(A70="","",IF(T70="","Accepted","Held"))</x:f>
      </x:c>
      <x:c r="T70" t="str">
        <x:f>IF(COUNTA(A70:R70)=0,"",IF(OR(COUNTBLANK(A70:M70)&gt;0,Q70="",R70="",OR(LOWER(TRIM(A70))="unknown",LOWER(TRIM(A70))="not applicable",LOWER(TRIM(A70))="n/a",LOWER(TRIM(A70))="na",LOWER(TRIM(A70))="pending",LOWER(TRIM(A70))="unavailable",LOWER(TRIM(A70))="denied",LOWER(TRIM(A70))="none",LOWER(TRIM(A70))="tbd",LOWER(TRIM(A70))="to be determined",LOWER(TRIM(A70))="-"),OR(LOWER(TRIM(B70))="unknown",LOWER(TRIM(B70))="not applicable",LOWER(TRIM(B70))="n/a",LOWER(TRIM(B70))="na",LOWER(TRIM(B70))="pending",LOWER(TRIM(B70))="unavailable",LOWER(TRIM(B70))="denied",LOWER(TRIM(B70))="none",LOWER(TRIM(B70))="tbd",LOWER(TRIM(B70))="to be determined",LOWER(TRIM(B70))="-"),OR(LOWER(TRIM(C70))="unknown",LOWER(TRIM(C70))="not applicable",LOWER(TRIM(C70))="n/a",LOWER(TRIM(C70))="na",LOWER(TRIM(C70))="pending",LOWER(TRIM(C70))="unavailable",LOWER(TRIM(C70))="denied",LOWER(TRIM(C70))="none",LOWER(TRIM(C70))="tbd",LOWER(TRIM(C70))="to be determined",LOWER(TRIM(C70))="-"),OR(LOWER(TRIM(D70))="unknown",LOWER(TRIM(D70))="not applicable",LOWER(TRIM(D70))="n/a",LOWER(TRIM(D70))="na",LOWER(TRIM(D70))="pending",LOWER(TRIM(D70))="unavailable",LOWER(TRIM(D70))="denied",LOWER(TRIM(D70))="none",LOWER(TRIM(D70))="tbd",LOWER(TRIM(D70))="to be determined",LOWER(TRIM(D70))="-"),OR(LOWER(TRIM(E70))="unknown",LOWER(TRIM(E70))="not applicable",LOWER(TRIM(E70))="n/a",LOWER(TRIM(E70))="na",LOWER(TRIM(E70))="pending",LOWER(TRIM(E70))="unavailable",LOWER(TRIM(E70))="denied",LOWER(TRIM(E70))="none",LOWER(TRIM(E70))="tbd",LOWER(TRIM(E70))="to be determined",LOWER(TRIM(E70))="-"),OR(LOWER(TRIM(F70))="unknown",LOWER(TRIM(F70))="not applicable",LOWER(TRIM(F70))="n/a",LOWER(TRIM(F70))="na",LOWER(TRIM(F70))="pending",LOWER(TRIM(F70))="unavailable",LOWER(TRIM(F70))="denied",LOWER(TRIM(F70))="none",LOWER(TRIM(F70))="tbd",LOWER(TRIM(F70))="to be determined",LOWER(TRIM(F70))="-"),OR(LOWER(TRIM(G70))="unknown",LOWER(TRIM(G70))="not applicable",LOWER(TRIM(G70))="n/a",LOWER(TRIM(G70))="na",LOWER(TRIM(G70))="pending",LOWER(TRIM(G70))="unavailable",LOWER(TRIM(G70))="denied",LOWER(TRIM(G70))="none",LOWER(TRIM(G70))="tbd",LOWER(TRIM(G70))="to be determined",LOWER(TRIM(G70))="-"),OR(LOWER(TRIM(H70))="unknown",LOWER(TRIM(H70))="not applicable",LOWER(TRIM(H70))="n/a",LOWER(TRIM(H70))="na",LOWER(TRIM(H70))="pending",LOWER(TRIM(H70))="unavailable",LOWER(TRIM(H70))="denied",LOWER(TRIM(H70))="none",LOWER(TRIM(H70))="tbd",LOWER(TRIM(H70))="to be determined",LOWER(TRIM(H70))="-"),OR(LOWER(TRIM(I70))="unknown",LOWER(TRIM(I70))="not applicable",LOWER(TRIM(I70))="n/a",LOWER(TRIM(I70))="na",LOWER(TRIM(I70))="pending",LOWER(TRIM(I70))="unavailable",LOWER(TRIM(I70))="denied",LOWER(TRIM(I70))="none",LOWER(TRIM(I70))="tbd",LOWER(TRIM(I70))="to be determined",LOWER(TRIM(I70))="-"),OR(LOWER(TRIM(J70))="unknown",LOWER(TRIM(J70))="not applicable",LOWER(TRIM(J70))="n/a",LOWER(TRIM(J70))="na",LOWER(TRIM(J70))="pending",LOWER(TRIM(J70))="unavailable",LOWER(TRIM(J70))="denied",LOWER(TRIM(J70))="none",LOWER(TRIM(J70))="tbd",LOWER(TRIM(J70))="to be determined",LOWER(TRIM(J70))="-"),OR(LOWER(TRIM(K70))="unknown",LOWER(TRIM(K70))="not applicable",LOWER(TRIM(K70))="n/a",LOWER(TRIM(K70))="na",LOWER(TRIM(K70))="pending",LOWER(TRIM(K70))="unavailable",LOWER(TRIM(K70))="denied",LOWER(TRIM(K70))="none",LOWER(TRIM(K70))="tbd",LOWER(TRIM(K70))="to be determined",LOWER(TRIM(K70))="-"),OR(LOWER(TRIM(L70))="unknown",LOWER(TRIM(L70))="not applicable",LOWER(TRIM(L70))="n/a",LOWER(TRIM(L70))="na",LOWER(TRIM(L70))="pending",LOWER(TRIM(L70))="unavailable",LOWER(TRIM(L70))="denied",LOWER(TRIM(L70))="none",LOWER(TRIM(L70))="tbd",LOWER(TRIM(L70))="to be determined",LOWER(TRIM(L70))="-"),OR(LOWER(TRIM(M70))="unknown",LOWER(TRIM(M70))="not applicable",LOWER(TRIM(M70))="n/a",LOWER(TRIM(M70))="na",LOWER(TRIM(M70))="pending",LOWER(TRIM(M70))="unavailable",LOWER(TRIM(M70))="denied",LOWER(TRIM(M70))="none",LOWER(TRIM(M70))="tbd",LOWER(TRIM(M70))="to be determined",LOWER(TRIM(M70))="-"),OR(LOWER(TRIM(Q70))="unknown",LOWER(TRIM(Q70))="not applicable",LOWER(TRIM(Q70))="n/a",LOWER(TRIM(Q70))="na",LOWER(TRIM(Q70))="pending",LOWER(TRIM(Q70))="unavailable",LOWER(TRIM(Q70))="denied",LOWER(TRIM(Q70))="none",LOWER(TRIM(Q70))="tbd",LOWER(TRIM(Q70))="to be determined",LOWER(TRIM(Q70))="-")),"MISSING_OR_PLACEHOLDER",IF(COUNTIF($A$2:$A$101,A70)&gt;1,"DUPLICATE_SOURCE_ROW_ID",IF(COUNTIFS($D$2:$D$101,D70,$I$2:$I$101,I70,$K$2:$K$101,K70,$L$2:$L$101,L70)&gt;1,"DUPLICATE_GRAIN_GROUP",IF(D70&lt;&gt;'Report setup'!$B$2,"MIXED_ACCOUNT",IF(M70&lt;&gt;'Report setup'!$B$3,"MIXED_CURRENCY",IF(OR(K70&lt;&gt;'Report setup'!$B$5,L70&lt;&gt;'Report setup'!$B$6),"OUT_OF_SCOPE_WINDOW",IF(Q70&lt;&gt;'Report setup'!$B$14,"MIXED_ACTION",IF(OR(NOT(ISNUMBER(N70)),NOT(ISNUMBER(O70)),NOT(ISNUMBER(P70)),NOT(ISNUMBER(R70))),"INVALID_NUMERIC",IF(OR(N70&lt;0,O70&lt;0,P70&lt;0,R70&lt;0),"NEGATIVE_VALUE",IF(OR(O70&lt;&gt;INT(O70),P70&lt;&gt;INT(P70),R70&lt;&gt;INT(R70)),"INVALID_NUMERIC",IF(P70&gt;O70,"CLICKS_EXCEED_IMPRESSIONS",""))))))))))))</x:f>
      </x:c>
      <x:c r="U70" t="str">
        <x:f>IF(S70="Accepted",A70,"")</x:f>
      </x:c>
      <x:c r="V70" t="str">
        <x:f>IF(S70="Held",A70,"")</x:f>
      </x:c>
    </x:row>
    <x:row r="71">
      <x:c r="S71" t="str">
        <x:f>IF(A71="","",IF(T71="","Accepted","Held"))</x:f>
      </x:c>
      <x:c r="T71" t="str">
        <x:f>IF(COUNTA(A71:R71)=0,"",IF(OR(COUNTBLANK(A71:M71)&gt;0,Q71="",R71="",OR(LOWER(TRIM(A71))="unknown",LOWER(TRIM(A71))="not applicable",LOWER(TRIM(A71))="n/a",LOWER(TRIM(A71))="na",LOWER(TRIM(A71))="pending",LOWER(TRIM(A71))="unavailable",LOWER(TRIM(A71))="denied",LOWER(TRIM(A71))="none",LOWER(TRIM(A71))="tbd",LOWER(TRIM(A71))="to be determined",LOWER(TRIM(A71))="-"),OR(LOWER(TRIM(B71))="unknown",LOWER(TRIM(B71))="not applicable",LOWER(TRIM(B71))="n/a",LOWER(TRIM(B71))="na",LOWER(TRIM(B71))="pending",LOWER(TRIM(B71))="unavailable",LOWER(TRIM(B71))="denied",LOWER(TRIM(B71))="none",LOWER(TRIM(B71))="tbd",LOWER(TRIM(B71))="to be determined",LOWER(TRIM(B71))="-"),OR(LOWER(TRIM(C71))="unknown",LOWER(TRIM(C71))="not applicable",LOWER(TRIM(C71))="n/a",LOWER(TRIM(C71))="na",LOWER(TRIM(C71))="pending",LOWER(TRIM(C71))="unavailable",LOWER(TRIM(C71))="denied",LOWER(TRIM(C71))="none",LOWER(TRIM(C71))="tbd",LOWER(TRIM(C71))="to be determined",LOWER(TRIM(C71))="-"),OR(LOWER(TRIM(D71))="unknown",LOWER(TRIM(D71))="not applicable",LOWER(TRIM(D71))="n/a",LOWER(TRIM(D71))="na",LOWER(TRIM(D71))="pending",LOWER(TRIM(D71))="unavailable",LOWER(TRIM(D71))="denied",LOWER(TRIM(D71))="none",LOWER(TRIM(D71))="tbd",LOWER(TRIM(D71))="to be determined",LOWER(TRIM(D71))="-"),OR(LOWER(TRIM(E71))="unknown",LOWER(TRIM(E71))="not applicable",LOWER(TRIM(E71))="n/a",LOWER(TRIM(E71))="na",LOWER(TRIM(E71))="pending",LOWER(TRIM(E71))="unavailable",LOWER(TRIM(E71))="denied",LOWER(TRIM(E71))="none",LOWER(TRIM(E71))="tbd",LOWER(TRIM(E71))="to be determined",LOWER(TRIM(E71))="-"),OR(LOWER(TRIM(F71))="unknown",LOWER(TRIM(F71))="not applicable",LOWER(TRIM(F71))="n/a",LOWER(TRIM(F71))="na",LOWER(TRIM(F71))="pending",LOWER(TRIM(F71))="unavailable",LOWER(TRIM(F71))="denied",LOWER(TRIM(F71))="none",LOWER(TRIM(F71))="tbd",LOWER(TRIM(F71))="to be determined",LOWER(TRIM(F71))="-"),OR(LOWER(TRIM(G71))="unknown",LOWER(TRIM(G71))="not applicable",LOWER(TRIM(G71))="n/a",LOWER(TRIM(G71))="na",LOWER(TRIM(G71))="pending",LOWER(TRIM(G71))="unavailable",LOWER(TRIM(G71))="denied",LOWER(TRIM(G71))="none",LOWER(TRIM(G71))="tbd",LOWER(TRIM(G71))="to be determined",LOWER(TRIM(G71))="-"),OR(LOWER(TRIM(H71))="unknown",LOWER(TRIM(H71))="not applicable",LOWER(TRIM(H71))="n/a",LOWER(TRIM(H71))="na",LOWER(TRIM(H71))="pending",LOWER(TRIM(H71))="unavailable",LOWER(TRIM(H71))="denied",LOWER(TRIM(H71))="none",LOWER(TRIM(H71))="tbd",LOWER(TRIM(H71))="to be determined",LOWER(TRIM(H71))="-"),OR(LOWER(TRIM(I71))="unknown",LOWER(TRIM(I71))="not applicable",LOWER(TRIM(I71))="n/a",LOWER(TRIM(I71))="na",LOWER(TRIM(I71))="pending",LOWER(TRIM(I71))="unavailable",LOWER(TRIM(I71))="denied",LOWER(TRIM(I71))="none",LOWER(TRIM(I71))="tbd",LOWER(TRIM(I71))="to be determined",LOWER(TRIM(I71))="-"),OR(LOWER(TRIM(J71))="unknown",LOWER(TRIM(J71))="not applicable",LOWER(TRIM(J71))="n/a",LOWER(TRIM(J71))="na",LOWER(TRIM(J71))="pending",LOWER(TRIM(J71))="unavailable",LOWER(TRIM(J71))="denied",LOWER(TRIM(J71))="none",LOWER(TRIM(J71))="tbd",LOWER(TRIM(J71))="to be determined",LOWER(TRIM(J71))="-"),OR(LOWER(TRIM(K71))="unknown",LOWER(TRIM(K71))="not applicable",LOWER(TRIM(K71))="n/a",LOWER(TRIM(K71))="na",LOWER(TRIM(K71))="pending",LOWER(TRIM(K71))="unavailable",LOWER(TRIM(K71))="denied",LOWER(TRIM(K71))="none",LOWER(TRIM(K71))="tbd",LOWER(TRIM(K71))="to be determined",LOWER(TRIM(K71))="-"),OR(LOWER(TRIM(L71))="unknown",LOWER(TRIM(L71))="not applicable",LOWER(TRIM(L71))="n/a",LOWER(TRIM(L71))="na",LOWER(TRIM(L71))="pending",LOWER(TRIM(L71))="unavailable",LOWER(TRIM(L71))="denied",LOWER(TRIM(L71))="none",LOWER(TRIM(L71))="tbd",LOWER(TRIM(L71))="to be determined",LOWER(TRIM(L71))="-"),OR(LOWER(TRIM(M71))="unknown",LOWER(TRIM(M71))="not applicable",LOWER(TRIM(M71))="n/a",LOWER(TRIM(M71))="na",LOWER(TRIM(M71))="pending",LOWER(TRIM(M71))="unavailable",LOWER(TRIM(M71))="denied",LOWER(TRIM(M71))="none",LOWER(TRIM(M71))="tbd",LOWER(TRIM(M71))="to be determined",LOWER(TRIM(M71))="-"),OR(LOWER(TRIM(Q71))="unknown",LOWER(TRIM(Q71))="not applicable",LOWER(TRIM(Q71))="n/a",LOWER(TRIM(Q71))="na",LOWER(TRIM(Q71))="pending",LOWER(TRIM(Q71))="unavailable",LOWER(TRIM(Q71))="denied",LOWER(TRIM(Q71))="none",LOWER(TRIM(Q71))="tbd",LOWER(TRIM(Q71))="to be determined",LOWER(TRIM(Q71))="-")),"MISSING_OR_PLACEHOLDER",IF(COUNTIF($A$2:$A$101,A71)&gt;1,"DUPLICATE_SOURCE_ROW_ID",IF(COUNTIFS($D$2:$D$101,D71,$I$2:$I$101,I71,$K$2:$K$101,K71,$L$2:$L$101,L71)&gt;1,"DUPLICATE_GRAIN_GROUP",IF(D71&lt;&gt;'Report setup'!$B$2,"MIXED_ACCOUNT",IF(M71&lt;&gt;'Report setup'!$B$3,"MIXED_CURRENCY",IF(OR(K71&lt;&gt;'Report setup'!$B$5,L71&lt;&gt;'Report setup'!$B$6),"OUT_OF_SCOPE_WINDOW",IF(Q71&lt;&gt;'Report setup'!$B$14,"MIXED_ACTION",IF(OR(NOT(ISNUMBER(N71)),NOT(ISNUMBER(O71)),NOT(ISNUMBER(P71)),NOT(ISNUMBER(R71))),"INVALID_NUMERIC",IF(OR(N71&lt;0,O71&lt;0,P71&lt;0,R71&lt;0),"NEGATIVE_VALUE",IF(OR(O71&lt;&gt;INT(O71),P71&lt;&gt;INT(P71),R71&lt;&gt;INT(R71)),"INVALID_NUMERIC",IF(P71&gt;O71,"CLICKS_EXCEED_IMPRESSIONS",""))))))))))))</x:f>
      </x:c>
      <x:c r="U71" t="str">
        <x:f>IF(S71="Accepted",A71,"")</x:f>
      </x:c>
      <x:c r="V71" t="str">
        <x:f>IF(S71="Held",A71,"")</x:f>
      </x:c>
    </x:row>
    <x:row r="72">
      <x:c r="S72" t="str">
        <x:f>IF(A72="","",IF(T72="","Accepted","Held"))</x:f>
      </x:c>
      <x:c r="T72" t="str">
        <x:f>IF(COUNTA(A72:R72)=0,"",IF(OR(COUNTBLANK(A72:M72)&gt;0,Q72="",R72="",OR(LOWER(TRIM(A72))="unknown",LOWER(TRIM(A72))="not applicable",LOWER(TRIM(A72))="n/a",LOWER(TRIM(A72))="na",LOWER(TRIM(A72))="pending",LOWER(TRIM(A72))="unavailable",LOWER(TRIM(A72))="denied",LOWER(TRIM(A72))="none",LOWER(TRIM(A72))="tbd",LOWER(TRIM(A72))="to be determined",LOWER(TRIM(A72))="-"),OR(LOWER(TRIM(B72))="unknown",LOWER(TRIM(B72))="not applicable",LOWER(TRIM(B72))="n/a",LOWER(TRIM(B72))="na",LOWER(TRIM(B72))="pending",LOWER(TRIM(B72))="unavailable",LOWER(TRIM(B72))="denied",LOWER(TRIM(B72))="none",LOWER(TRIM(B72))="tbd",LOWER(TRIM(B72))="to be determined",LOWER(TRIM(B72))="-"),OR(LOWER(TRIM(C72))="unknown",LOWER(TRIM(C72))="not applicable",LOWER(TRIM(C72))="n/a",LOWER(TRIM(C72))="na",LOWER(TRIM(C72))="pending",LOWER(TRIM(C72))="unavailable",LOWER(TRIM(C72))="denied",LOWER(TRIM(C72))="none",LOWER(TRIM(C72))="tbd",LOWER(TRIM(C72))="to be determined",LOWER(TRIM(C72))="-"),OR(LOWER(TRIM(D72))="unknown",LOWER(TRIM(D72))="not applicable",LOWER(TRIM(D72))="n/a",LOWER(TRIM(D72))="na",LOWER(TRIM(D72))="pending",LOWER(TRIM(D72))="unavailable",LOWER(TRIM(D72))="denied",LOWER(TRIM(D72))="none",LOWER(TRIM(D72))="tbd",LOWER(TRIM(D72))="to be determined",LOWER(TRIM(D72))="-"),OR(LOWER(TRIM(E72))="unknown",LOWER(TRIM(E72))="not applicable",LOWER(TRIM(E72))="n/a",LOWER(TRIM(E72))="na",LOWER(TRIM(E72))="pending",LOWER(TRIM(E72))="unavailable",LOWER(TRIM(E72))="denied",LOWER(TRIM(E72))="none",LOWER(TRIM(E72))="tbd",LOWER(TRIM(E72))="to be determined",LOWER(TRIM(E72))="-"),OR(LOWER(TRIM(F72))="unknown",LOWER(TRIM(F72))="not applicable",LOWER(TRIM(F72))="n/a",LOWER(TRIM(F72))="na",LOWER(TRIM(F72))="pending",LOWER(TRIM(F72))="unavailable",LOWER(TRIM(F72))="denied",LOWER(TRIM(F72))="none",LOWER(TRIM(F72))="tbd",LOWER(TRIM(F72))="to be determined",LOWER(TRIM(F72))="-"),OR(LOWER(TRIM(G72))="unknown",LOWER(TRIM(G72))="not applicable",LOWER(TRIM(G72))="n/a",LOWER(TRIM(G72))="na",LOWER(TRIM(G72))="pending",LOWER(TRIM(G72))="unavailable",LOWER(TRIM(G72))="denied",LOWER(TRIM(G72))="none",LOWER(TRIM(G72))="tbd",LOWER(TRIM(G72))="to be determined",LOWER(TRIM(G72))="-"),OR(LOWER(TRIM(H72))="unknown",LOWER(TRIM(H72))="not applicable",LOWER(TRIM(H72))="n/a",LOWER(TRIM(H72))="na",LOWER(TRIM(H72))="pending",LOWER(TRIM(H72))="unavailable",LOWER(TRIM(H72))="denied",LOWER(TRIM(H72))="none",LOWER(TRIM(H72))="tbd",LOWER(TRIM(H72))="to be determined",LOWER(TRIM(H72))="-"),OR(LOWER(TRIM(I72))="unknown",LOWER(TRIM(I72))="not applicable",LOWER(TRIM(I72))="n/a",LOWER(TRIM(I72))="na",LOWER(TRIM(I72))="pending",LOWER(TRIM(I72))="unavailable",LOWER(TRIM(I72))="denied",LOWER(TRIM(I72))="none",LOWER(TRIM(I72))="tbd",LOWER(TRIM(I72))="to be determined",LOWER(TRIM(I72))="-"),OR(LOWER(TRIM(J72))="unknown",LOWER(TRIM(J72))="not applicable",LOWER(TRIM(J72))="n/a",LOWER(TRIM(J72))="na",LOWER(TRIM(J72))="pending",LOWER(TRIM(J72))="unavailable",LOWER(TRIM(J72))="denied",LOWER(TRIM(J72))="none",LOWER(TRIM(J72))="tbd",LOWER(TRIM(J72))="to be determined",LOWER(TRIM(J72))="-"),OR(LOWER(TRIM(K72))="unknown",LOWER(TRIM(K72))="not applicable",LOWER(TRIM(K72))="n/a",LOWER(TRIM(K72))="na",LOWER(TRIM(K72))="pending",LOWER(TRIM(K72))="unavailable",LOWER(TRIM(K72))="denied",LOWER(TRIM(K72))="none",LOWER(TRIM(K72))="tbd",LOWER(TRIM(K72))="to be determined",LOWER(TRIM(K72))="-"),OR(LOWER(TRIM(L72))="unknown",LOWER(TRIM(L72))="not applicable",LOWER(TRIM(L72))="n/a",LOWER(TRIM(L72))="na",LOWER(TRIM(L72))="pending",LOWER(TRIM(L72))="unavailable",LOWER(TRIM(L72))="denied",LOWER(TRIM(L72))="none",LOWER(TRIM(L72))="tbd",LOWER(TRIM(L72))="to be determined",LOWER(TRIM(L72))="-"),OR(LOWER(TRIM(M72))="unknown",LOWER(TRIM(M72))="not applicable",LOWER(TRIM(M72))="n/a",LOWER(TRIM(M72))="na",LOWER(TRIM(M72))="pending",LOWER(TRIM(M72))="unavailable",LOWER(TRIM(M72))="denied",LOWER(TRIM(M72))="none",LOWER(TRIM(M72))="tbd",LOWER(TRIM(M72))="to be determined",LOWER(TRIM(M72))="-"),OR(LOWER(TRIM(Q72))="unknown",LOWER(TRIM(Q72))="not applicable",LOWER(TRIM(Q72))="n/a",LOWER(TRIM(Q72))="na",LOWER(TRIM(Q72))="pending",LOWER(TRIM(Q72))="unavailable",LOWER(TRIM(Q72))="denied",LOWER(TRIM(Q72))="none",LOWER(TRIM(Q72))="tbd",LOWER(TRIM(Q72))="to be determined",LOWER(TRIM(Q72))="-")),"MISSING_OR_PLACEHOLDER",IF(COUNTIF($A$2:$A$101,A72)&gt;1,"DUPLICATE_SOURCE_ROW_ID",IF(COUNTIFS($D$2:$D$101,D72,$I$2:$I$101,I72,$K$2:$K$101,K72,$L$2:$L$101,L72)&gt;1,"DUPLICATE_GRAIN_GROUP",IF(D72&lt;&gt;'Report setup'!$B$2,"MIXED_ACCOUNT",IF(M72&lt;&gt;'Report setup'!$B$3,"MIXED_CURRENCY",IF(OR(K72&lt;&gt;'Report setup'!$B$5,L72&lt;&gt;'Report setup'!$B$6),"OUT_OF_SCOPE_WINDOW",IF(Q72&lt;&gt;'Report setup'!$B$14,"MIXED_ACTION",IF(OR(NOT(ISNUMBER(N72)),NOT(ISNUMBER(O72)),NOT(ISNUMBER(P72)),NOT(ISNUMBER(R72))),"INVALID_NUMERIC",IF(OR(N72&lt;0,O72&lt;0,P72&lt;0,R72&lt;0),"NEGATIVE_VALUE",IF(OR(O72&lt;&gt;INT(O72),P72&lt;&gt;INT(P72),R72&lt;&gt;INT(R72)),"INVALID_NUMERIC",IF(P72&gt;O72,"CLICKS_EXCEED_IMPRESSIONS",""))))))))))))</x:f>
      </x:c>
      <x:c r="U72" t="str">
        <x:f>IF(S72="Accepted",A72,"")</x:f>
      </x:c>
      <x:c r="V72" t="str">
        <x:f>IF(S72="Held",A72,"")</x:f>
      </x:c>
    </x:row>
    <x:row r="73">
      <x:c r="S73" t="str">
        <x:f>IF(A73="","",IF(T73="","Accepted","Held"))</x:f>
      </x:c>
      <x:c r="T73" t="str">
        <x:f>IF(COUNTA(A73:R73)=0,"",IF(OR(COUNTBLANK(A73:M73)&gt;0,Q73="",R73="",OR(LOWER(TRIM(A73))="unknown",LOWER(TRIM(A73))="not applicable",LOWER(TRIM(A73))="n/a",LOWER(TRIM(A73))="na",LOWER(TRIM(A73))="pending",LOWER(TRIM(A73))="unavailable",LOWER(TRIM(A73))="denied",LOWER(TRIM(A73))="none",LOWER(TRIM(A73))="tbd",LOWER(TRIM(A73))="to be determined",LOWER(TRIM(A73))="-"),OR(LOWER(TRIM(B73))="unknown",LOWER(TRIM(B73))="not applicable",LOWER(TRIM(B73))="n/a",LOWER(TRIM(B73))="na",LOWER(TRIM(B73))="pending",LOWER(TRIM(B73))="unavailable",LOWER(TRIM(B73))="denied",LOWER(TRIM(B73))="none",LOWER(TRIM(B73))="tbd",LOWER(TRIM(B73))="to be determined",LOWER(TRIM(B73))="-"),OR(LOWER(TRIM(C73))="unknown",LOWER(TRIM(C73))="not applicable",LOWER(TRIM(C73))="n/a",LOWER(TRIM(C73))="na",LOWER(TRIM(C73))="pending",LOWER(TRIM(C73))="unavailable",LOWER(TRIM(C73))="denied",LOWER(TRIM(C73))="none",LOWER(TRIM(C73))="tbd",LOWER(TRIM(C73))="to be determined",LOWER(TRIM(C73))="-"),OR(LOWER(TRIM(D73))="unknown",LOWER(TRIM(D73))="not applicable",LOWER(TRIM(D73))="n/a",LOWER(TRIM(D73))="na",LOWER(TRIM(D73))="pending",LOWER(TRIM(D73))="unavailable",LOWER(TRIM(D73))="denied",LOWER(TRIM(D73))="none",LOWER(TRIM(D73))="tbd",LOWER(TRIM(D73))="to be determined",LOWER(TRIM(D73))="-"),OR(LOWER(TRIM(E73))="unknown",LOWER(TRIM(E73))="not applicable",LOWER(TRIM(E73))="n/a",LOWER(TRIM(E73))="na",LOWER(TRIM(E73))="pending",LOWER(TRIM(E73))="unavailable",LOWER(TRIM(E73))="denied",LOWER(TRIM(E73))="none",LOWER(TRIM(E73))="tbd",LOWER(TRIM(E73))="to be determined",LOWER(TRIM(E73))="-"),OR(LOWER(TRIM(F73))="unknown",LOWER(TRIM(F73))="not applicable",LOWER(TRIM(F73))="n/a",LOWER(TRIM(F73))="na",LOWER(TRIM(F73))="pending",LOWER(TRIM(F73))="unavailable",LOWER(TRIM(F73))="denied",LOWER(TRIM(F73))="none",LOWER(TRIM(F73))="tbd",LOWER(TRIM(F73))="to be determined",LOWER(TRIM(F73))="-"),OR(LOWER(TRIM(G73))="unknown",LOWER(TRIM(G73))="not applicable",LOWER(TRIM(G73))="n/a",LOWER(TRIM(G73))="na",LOWER(TRIM(G73))="pending",LOWER(TRIM(G73))="unavailable",LOWER(TRIM(G73))="denied",LOWER(TRIM(G73))="none",LOWER(TRIM(G73))="tbd",LOWER(TRIM(G73))="to be determined",LOWER(TRIM(G73))="-"),OR(LOWER(TRIM(H73))="unknown",LOWER(TRIM(H73))="not applicable",LOWER(TRIM(H73))="n/a",LOWER(TRIM(H73))="na",LOWER(TRIM(H73))="pending",LOWER(TRIM(H73))="unavailable",LOWER(TRIM(H73))="denied",LOWER(TRIM(H73))="none",LOWER(TRIM(H73))="tbd",LOWER(TRIM(H73))="to be determined",LOWER(TRIM(H73))="-"),OR(LOWER(TRIM(I73))="unknown",LOWER(TRIM(I73))="not applicable",LOWER(TRIM(I73))="n/a",LOWER(TRIM(I73))="na",LOWER(TRIM(I73))="pending",LOWER(TRIM(I73))="unavailable",LOWER(TRIM(I73))="denied",LOWER(TRIM(I73))="none",LOWER(TRIM(I73))="tbd",LOWER(TRIM(I73))="to be determined",LOWER(TRIM(I73))="-"),OR(LOWER(TRIM(J73))="unknown",LOWER(TRIM(J73))="not applicable",LOWER(TRIM(J73))="n/a",LOWER(TRIM(J73))="na",LOWER(TRIM(J73))="pending",LOWER(TRIM(J73))="unavailable",LOWER(TRIM(J73))="denied",LOWER(TRIM(J73))="none",LOWER(TRIM(J73))="tbd",LOWER(TRIM(J73))="to be determined",LOWER(TRIM(J73))="-"),OR(LOWER(TRIM(K73))="unknown",LOWER(TRIM(K73))="not applicable",LOWER(TRIM(K73))="n/a",LOWER(TRIM(K73))="na",LOWER(TRIM(K73))="pending",LOWER(TRIM(K73))="unavailable",LOWER(TRIM(K73))="denied",LOWER(TRIM(K73))="none",LOWER(TRIM(K73))="tbd",LOWER(TRIM(K73))="to be determined",LOWER(TRIM(K73))="-"),OR(LOWER(TRIM(L73))="unknown",LOWER(TRIM(L73))="not applicable",LOWER(TRIM(L73))="n/a",LOWER(TRIM(L73))="na",LOWER(TRIM(L73))="pending",LOWER(TRIM(L73))="unavailable",LOWER(TRIM(L73))="denied",LOWER(TRIM(L73))="none",LOWER(TRIM(L73))="tbd",LOWER(TRIM(L73))="to be determined",LOWER(TRIM(L73))="-"),OR(LOWER(TRIM(M73))="unknown",LOWER(TRIM(M73))="not applicable",LOWER(TRIM(M73))="n/a",LOWER(TRIM(M73))="na",LOWER(TRIM(M73))="pending",LOWER(TRIM(M73))="unavailable",LOWER(TRIM(M73))="denied",LOWER(TRIM(M73))="none",LOWER(TRIM(M73))="tbd",LOWER(TRIM(M73))="to be determined",LOWER(TRIM(M73))="-"),OR(LOWER(TRIM(Q73))="unknown",LOWER(TRIM(Q73))="not applicable",LOWER(TRIM(Q73))="n/a",LOWER(TRIM(Q73))="na",LOWER(TRIM(Q73))="pending",LOWER(TRIM(Q73))="unavailable",LOWER(TRIM(Q73))="denied",LOWER(TRIM(Q73))="none",LOWER(TRIM(Q73))="tbd",LOWER(TRIM(Q73))="to be determined",LOWER(TRIM(Q73))="-")),"MISSING_OR_PLACEHOLDER",IF(COUNTIF($A$2:$A$101,A73)&gt;1,"DUPLICATE_SOURCE_ROW_ID",IF(COUNTIFS($D$2:$D$101,D73,$I$2:$I$101,I73,$K$2:$K$101,K73,$L$2:$L$101,L73)&gt;1,"DUPLICATE_GRAIN_GROUP",IF(D73&lt;&gt;'Report setup'!$B$2,"MIXED_ACCOUNT",IF(M73&lt;&gt;'Report setup'!$B$3,"MIXED_CURRENCY",IF(OR(K73&lt;&gt;'Report setup'!$B$5,L73&lt;&gt;'Report setup'!$B$6),"OUT_OF_SCOPE_WINDOW",IF(Q73&lt;&gt;'Report setup'!$B$14,"MIXED_ACTION",IF(OR(NOT(ISNUMBER(N73)),NOT(ISNUMBER(O73)),NOT(ISNUMBER(P73)),NOT(ISNUMBER(R73))),"INVALID_NUMERIC",IF(OR(N73&lt;0,O73&lt;0,P73&lt;0,R73&lt;0),"NEGATIVE_VALUE",IF(OR(O73&lt;&gt;INT(O73),P73&lt;&gt;INT(P73),R73&lt;&gt;INT(R73)),"INVALID_NUMERIC",IF(P73&gt;O73,"CLICKS_EXCEED_IMPRESSIONS",""))))))))))))</x:f>
      </x:c>
      <x:c r="U73" t="str">
        <x:f>IF(S73="Accepted",A73,"")</x:f>
      </x:c>
      <x:c r="V73" t="str">
        <x:f>IF(S73="Held",A73,"")</x:f>
      </x:c>
    </x:row>
    <x:row r="74">
      <x:c r="S74" t="str">
        <x:f>IF(A74="","",IF(T74="","Accepted","Held"))</x:f>
      </x:c>
      <x:c r="T74" t="str">
        <x:f>IF(COUNTA(A74:R74)=0,"",IF(OR(COUNTBLANK(A74:M74)&gt;0,Q74="",R74="",OR(LOWER(TRIM(A74))="unknown",LOWER(TRIM(A74))="not applicable",LOWER(TRIM(A74))="n/a",LOWER(TRIM(A74))="na",LOWER(TRIM(A74))="pending",LOWER(TRIM(A74))="unavailable",LOWER(TRIM(A74))="denied",LOWER(TRIM(A74))="none",LOWER(TRIM(A74))="tbd",LOWER(TRIM(A74))="to be determined",LOWER(TRIM(A74))="-"),OR(LOWER(TRIM(B74))="unknown",LOWER(TRIM(B74))="not applicable",LOWER(TRIM(B74))="n/a",LOWER(TRIM(B74))="na",LOWER(TRIM(B74))="pending",LOWER(TRIM(B74))="unavailable",LOWER(TRIM(B74))="denied",LOWER(TRIM(B74))="none",LOWER(TRIM(B74))="tbd",LOWER(TRIM(B74))="to be determined",LOWER(TRIM(B74))="-"),OR(LOWER(TRIM(C74))="unknown",LOWER(TRIM(C74))="not applicable",LOWER(TRIM(C74))="n/a",LOWER(TRIM(C74))="na",LOWER(TRIM(C74))="pending",LOWER(TRIM(C74))="unavailable",LOWER(TRIM(C74))="denied",LOWER(TRIM(C74))="none",LOWER(TRIM(C74))="tbd",LOWER(TRIM(C74))="to be determined",LOWER(TRIM(C74))="-"),OR(LOWER(TRIM(D74))="unknown",LOWER(TRIM(D74))="not applicable",LOWER(TRIM(D74))="n/a",LOWER(TRIM(D74))="na",LOWER(TRIM(D74))="pending",LOWER(TRIM(D74))="unavailable",LOWER(TRIM(D74))="denied",LOWER(TRIM(D74))="none",LOWER(TRIM(D74))="tbd",LOWER(TRIM(D74))="to be determined",LOWER(TRIM(D74))="-"),OR(LOWER(TRIM(E74))="unknown",LOWER(TRIM(E74))="not applicable",LOWER(TRIM(E74))="n/a",LOWER(TRIM(E74))="na",LOWER(TRIM(E74))="pending",LOWER(TRIM(E74))="unavailable",LOWER(TRIM(E74))="denied",LOWER(TRIM(E74))="none",LOWER(TRIM(E74))="tbd",LOWER(TRIM(E74))="to be determined",LOWER(TRIM(E74))="-"),OR(LOWER(TRIM(F74))="unknown",LOWER(TRIM(F74))="not applicable",LOWER(TRIM(F74))="n/a",LOWER(TRIM(F74))="na",LOWER(TRIM(F74))="pending",LOWER(TRIM(F74))="unavailable",LOWER(TRIM(F74))="denied",LOWER(TRIM(F74))="none",LOWER(TRIM(F74))="tbd",LOWER(TRIM(F74))="to be determined",LOWER(TRIM(F74))="-"),OR(LOWER(TRIM(G74))="unknown",LOWER(TRIM(G74))="not applicable",LOWER(TRIM(G74))="n/a",LOWER(TRIM(G74))="na",LOWER(TRIM(G74))="pending",LOWER(TRIM(G74))="unavailable",LOWER(TRIM(G74))="denied",LOWER(TRIM(G74))="none",LOWER(TRIM(G74))="tbd",LOWER(TRIM(G74))="to be determined",LOWER(TRIM(G74))="-"),OR(LOWER(TRIM(H74))="unknown",LOWER(TRIM(H74))="not applicable",LOWER(TRIM(H74))="n/a",LOWER(TRIM(H74))="na",LOWER(TRIM(H74))="pending",LOWER(TRIM(H74))="unavailable",LOWER(TRIM(H74))="denied",LOWER(TRIM(H74))="none",LOWER(TRIM(H74))="tbd",LOWER(TRIM(H74))="to be determined",LOWER(TRIM(H74))="-"),OR(LOWER(TRIM(I74))="unknown",LOWER(TRIM(I74))="not applicable",LOWER(TRIM(I74))="n/a",LOWER(TRIM(I74))="na",LOWER(TRIM(I74))="pending",LOWER(TRIM(I74))="unavailable",LOWER(TRIM(I74))="denied",LOWER(TRIM(I74))="none",LOWER(TRIM(I74))="tbd",LOWER(TRIM(I74))="to be determined",LOWER(TRIM(I74))="-"),OR(LOWER(TRIM(J74))="unknown",LOWER(TRIM(J74))="not applicable",LOWER(TRIM(J74))="n/a",LOWER(TRIM(J74))="na",LOWER(TRIM(J74))="pending",LOWER(TRIM(J74))="unavailable",LOWER(TRIM(J74))="denied",LOWER(TRIM(J74))="none",LOWER(TRIM(J74))="tbd",LOWER(TRIM(J74))="to be determined",LOWER(TRIM(J74))="-"),OR(LOWER(TRIM(K74))="unknown",LOWER(TRIM(K74))="not applicable",LOWER(TRIM(K74))="n/a",LOWER(TRIM(K74))="na",LOWER(TRIM(K74))="pending",LOWER(TRIM(K74))="unavailable",LOWER(TRIM(K74))="denied",LOWER(TRIM(K74))="none",LOWER(TRIM(K74))="tbd",LOWER(TRIM(K74))="to be determined",LOWER(TRIM(K74))="-"),OR(LOWER(TRIM(L74))="unknown",LOWER(TRIM(L74))="not applicable",LOWER(TRIM(L74))="n/a",LOWER(TRIM(L74))="na",LOWER(TRIM(L74))="pending",LOWER(TRIM(L74))="unavailable",LOWER(TRIM(L74))="denied",LOWER(TRIM(L74))="none",LOWER(TRIM(L74))="tbd",LOWER(TRIM(L74))="to be determined",LOWER(TRIM(L74))="-"),OR(LOWER(TRIM(M74))="unknown",LOWER(TRIM(M74))="not applicable",LOWER(TRIM(M74))="n/a",LOWER(TRIM(M74))="na",LOWER(TRIM(M74))="pending",LOWER(TRIM(M74))="unavailable",LOWER(TRIM(M74))="denied",LOWER(TRIM(M74))="none",LOWER(TRIM(M74))="tbd",LOWER(TRIM(M74))="to be determined",LOWER(TRIM(M74))="-"),OR(LOWER(TRIM(Q74))="unknown",LOWER(TRIM(Q74))="not applicable",LOWER(TRIM(Q74))="n/a",LOWER(TRIM(Q74))="na",LOWER(TRIM(Q74))="pending",LOWER(TRIM(Q74))="unavailable",LOWER(TRIM(Q74))="denied",LOWER(TRIM(Q74))="none",LOWER(TRIM(Q74))="tbd",LOWER(TRIM(Q74))="to be determined",LOWER(TRIM(Q74))="-")),"MISSING_OR_PLACEHOLDER",IF(COUNTIF($A$2:$A$101,A74)&gt;1,"DUPLICATE_SOURCE_ROW_ID",IF(COUNTIFS($D$2:$D$101,D74,$I$2:$I$101,I74,$K$2:$K$101,K74,$L$2:$L$101,L74)&gt;1,"DUPLICATE_GRAIN_GROUP",IF(D74&lt;&gt;'Report setup'!$B$2,"MIXED_ACCOUNT",IF(M74&lt;&gt;'Report setup'!$B$3,"MIXED_CURRENCY",IF(OR(K74&lt;&gt;'Report setup'!$B$5,L74&lt;&gt;'Report setup'!$B$6),"OUT_OF_SCOPE_WINDOW",IF(Q74&lt;&gt;'Report setup'!$B$14,"MIXED_ACTION",IF(OR(NOT(ISNUMBER(N74)),NOT(ISNUMBER(O74)),NOT(ISNUMBER(P74)),NOT(ISNUMBER(R74))),"INVALID_NUMERIC",IF(OR(N74&lt;0,O74&lt;0,P74&lt;0,R74&lt;0),"NEGATIVE_VALUE",IF(OR(O74&lt;&gt;INT(O74),P74&lt;&gt;INT(P74),R74&lt;&gt;INT(R74)),"INVALID_NUMERIC",IF(P74&gt;O74,"CLICKS_EXCEED_IMPRESSIONS",""))))))))))))</x:f>
      </x:c>
      <x:c r="U74" t="str">
        <x:f>IF(S74="Accepted",A74,"")</x:f>
      </x:c>
      <x:c r="V74" t="str">
        <x:f>IF(S74="Held",A74,"")</x:f>
      </x:c>
    </x:row>
    <x:row r="75">
      <x:c r="S75" t="str">
        <x:f>IF(A75="","",IF(T75="","Accepted","Held"))</x:f>
      </x:c>
      <x:c r="T75" t="str">
        <x:f>IF(COUNTA(A75:R75)=0,"",IF(OR(COUNTBLANK(A75:M75)&gt;0,Q75="",R75="",OR(LOWER(TRIM(A75))="unknown",LOWER(TRIM(A75))="not applicable",LOWER(TRIM(A75))="n/a",LOWER(TRIM(A75))="na",LOWER(TRIM(A75))="pending",LOWER(TRIM(A75))="unavailable",LOWER(TRIM(A75))="denied",LOWER(TRIM(A75))="none",LOWER(TRIM(A75))="tbd",LOWER(TRIM(A75))="to be determined",LOWER(TRIM(A75))="-"),OR(LOWER(TRIM(B75))="unknown",LOWER(TRIM(B75))="not applicable",LOWER(TRIM(B75))="n/a",LOWER(TRIM(B75))="na",LOWER(TRIM(B75))="pending",LOWER(TRIM(B75))="unavailable",LOWER(TRIM(B75))="denied",LOWER(TRIM(B75))="none",LOWER(TRIM(B75))="tbd",LOWER(TRIM(B75))="to be determined",LOWER(TRIM(B75))="-"),OR(LOWER(TRIM(C75))="unknown",LOWER(TRIM(C75))="not applicable",LOWER(TRIM(C75))="n/a",LOWER(TRIM(C75))="na",LOWER(TRIM(C75))="pending",LOWER(TRIM(C75))="unavailable",LOWER(TRIM(C75))="denied",LOWER(TRIM(C75))="none",LOWER(TRIM(C75))="tbd",LOWER(TRIM(C75))="to be determined",LOWER(TRIM(C75))="-"),OR(LOWER(TRIM(D75))="unknown",LOWER(TRIM(D75))="not applicable",LOWER(TRIM(D75))="n/a",LOWER(TRIM(D75))="na",LOWER(TRIM(D75))="pending",LOWER(TRIM(D75))="unavailable",LOWER(TRIM(D75))="denied",LOWER(TRIM(D75))="none",LOWER(TRIM(D75))="tbd",LOWER(TRIM(D75))="to be determined",LOWER(TRIM(D75))="-"),OR(LOWER(TRIM(E75))="unknown",LOWER(TRIM(E75))="not applicable",LOWER(TRIM(E75))="n/a",LOWER(TRIM(E75))="na",LOWER(TRIM(E75))="pending",LOWER(TRIM(E75))="unavailable",LOWER(TRIM(E75))="denied",LOWER(TRIM(E75))="none",LOWER(TRIM(E75))="tbd",LOWER(TRIM(E75))="to be determined",LOWER(TRIM(E75))="-"),OR(LOWER(TRIM(F75))="unknown",LOWER(TRIM(F75))="not applicable",LOWER(TRIM(F75))="n/a",LOWER(TRIM(F75))="na",LOWER(TRIM(F75))="pending",LOWER(TRIM(F75))="unavailable",LOWER(TRIM(F75))="denied",LOWER(TRIM(F75))="none",LOWER(TRIM(F75))="tbd",LOWER(TRIM(F75))="to be determined",LOWER(TRIM(F75))="-"),OR(LOWER(TRIM(G75))="unknown",LOWER(TRIM(G75))="not applicable",LOWER(TRIM(G75))="n/a",LOWER(TRIM(G75))="na",LOWER(TRIM(G75))="pending",LOWER(TRIM(G75))="unavailable",LOWER(TRIM(G75))="denied",LOWER(TRIM(G75))="none",LOWER(TRIM(G75))="tbd",LOWER(TRIM(G75))="to be determined",LOWER(TRIM(G75))="-"),OR(LOWER(TRIM(H75))="unknown",LOWER(TRIM(H75))="not applicable",LOWER(TRIM(H75))="n/a",LOWER(TRIM(H75))="na",LOWER(TRIM(H75))="pending",LOWER(TRIM(H75))="unavailable",LOWER(TRIM(H75))="denied",LOWER(TRIM(H75))="none",LOWER(TRIM(H75))="tbd",LOWER(TRIM(H75))="to be determined",LOWER(TRIM(H75))="-"),OR(LOWER(TRIM(I75))="unknown",LOWER(TRIM(I75))="not applicable",LOWER(TRIM(I75))="n/a",LOWER(TRIM(I75))="na",LOWER(TRIM(I75))="pending",LOWER(TRIM(I75))="unavailable",LOWER(TRIM(I75))="denied",LOWER(TRIM(I75))="none",LOWER(TRIM(I75))="tbd",LOWER(TRIM(I75))="to be determined",LOWER(TRIM(I75))="-"),OR(LOWER(TRIM(J75))="unknown",LOWER(TRIM(J75))="not applicable",LOWER(TRIM(J75))="n/a",LOWER(TRIM(J75))="na",LOWER(TRIM(J75))="pending",LOWER(TRIM(J75))="unavailable",LOWER(TRIM(J75))="denied",LOWER(TRIM(J75))="none",LOWER(TRIM(J75))="tbd",LOWER(TRIM(J75))="to be determined",LOWER(TRIM(J75))="-"),OR(LOWER(TRIM(K75))="unknown",LOWER(TRIM(K75))="not applicable",LOWER(TRIM(K75))="n/a",LOWER(TRIM(K75))="na",LOWER(TRIM(K75))="pending",LOWER(TRIM(K75))="unavailable",LOWER(TRIM(K75))="denied",LOWER(TRIM(K75))="none",LOWER(TRIM(K75))="tbd",LOWER(TRIM(K75))="to be determined",LOWER(TRIM(K75))="-"),OR(LOWER(TRIM(L75))="unknown",LOWER(TRIM(L75))="not applicable",LOWER(TRIM(L75))="n/a",LOWER(TRIM(L75))="na",LOWER(TRIM(L75))="pending",LOWER(TRIM(L75))="unavailable",LOWER(TRIM(L75))="denied",LOWER(TRIM(L75))="none",LOWER(TRIM(L75))="tbd",LOWER(TRIM(L75))="to be determined",LOWER(TRIM(L75))="-"),OR(LOWER(TRIM(M75))="unknown",LOWER(TRIM(M75))="not applicable",LOWER(TRIM(M75))="n/a",LOWER(TRIM(M75))="na",LOWER(TRIM(M75))="pending",LOWER(TRIM(M75))="unavailable",LOWER(TRIM(M75))="denied",LOWER(TRIM(M75))="none",LOWER(TRIM(M75))="tbd",LOWER(TRIM(M75))="to be determined",LOWER(TRIM(M75))="-"),OR(LOWER(TRIM(Q75))="unknown",LOWER(TRIM(Q75))="not applicable",LOWER(TRIM(Q75))="n/a",LOWER(TRIM(Q75))="na",LOWER(TRIM(Q75))="pending",LOWER(TRIM(Q75))="unavailable",LOWER(TRIM(Q75))="denied",LOWER(TRIM(Q75))="none",LOWER(TRIM(Q75))="tbd",LOWER(TRIM(Q75))="to be determined",LOWER(TRIM(Q75))="-")),"MISSING_OR_PLACEHOLDER",IF(COUNTIF($A$2:$A$101,A75)&gt;1,"DUPLICATE_SOURCE_ROW_ID",IF(COUNTIFS($D$2:$D$101,D75,$I$2:$I$101,I75,$K$2:$K$101,K75,$L$2:$L$101,L75)&gt;1,"DUPLICATE_GRAIN_GROUP",IF(D75&lt;&gt;'Report setup'!$B$2,"MIXED_ACCOUNT",IF(M75&lt;&gt;'Report setup'!$B$3,"MIXED_CURRENCY",IF(OR(K75&lt;&gt;'Report setup'!$B$5,L75&lt;&gt;'Report setup'!$B$6),"OUT_OF_SCOPE_WINDOW",IF(Q75&lt;&gt;'Report setup'!$B$14,"MIXED_ACTION",IF(OR(NOT(ISNUMBER(N75)),NOT(ISNUMBER(O75)),NOT(ISNUMBER(P75)),NOT(ISNUMBER(R75))),"INVALID_NUMERIC",IF(OR(N75&lt;0,O75&lt;0,P75&lt;0,R75&lt;0),"NEGATIVE_VALUE",IF(OR(O75&lt;&gt;INT(O75),P75&lt;&gt;INT(P75),R75&lt;&gt;INT(R75)),"INVALID_NUMERIC",IF(P75&gt;O75,"CLICKS_EXCEED_IMPRESSIONS",""))))))))))))</x:f>
      </x:c>
      <x:c r="U75" t="str">
        <x:f>IF(S75="Accepted",A75,"")</x:f>
      </x:c>
      <x:c r="V75" t="str">
        <x:f>IF(S75="Held",A75,"")</x:f>
      </x:c>
    </x:row>
    <x:row r="76">
      <x:c r="S76" t="str">
        <x:f>IF(A76="","",IF(T76="","Accepted","Held"))</x:f>
      </x:c>
      <x:c r="T76" t="str">
        <x:f>IF(COUNTA(A76:R76)=0,"",IF(OR(COUNTBLANK(A76:M76)&gt;0,Q76="",R76="",OR(LOWER(TRIM(A76))="unknown",LOWER(TRIM(A76))="not applicable",LOWER(TRIM(A76))="n/a",LOWER(TRIM(A76))="na",LOWER(TRIM(A76))="pending",LOWER(TRIM(A76))="unavailable",LOWER(TRIM(A76))="denied",LOWER(TRIM(A76))="none",LOWER(TRIM(A76))="tbd",LOWER(TRIM(A76))="to be determined",LOWER(TRIM(A76))="-"),OR(LOWER(TRIM(B76))="unknown",LOWER(TRIM(B76))="not applicable",LOWER(TRIM(B76))="n/a",LOWER(TRIM(B76))="na",LOWER(TRIM(B76))="pending",LOWER(TRIM(B76))="unavailable",LOWER(TRIM(B76))="denied",LOWER(TRIM(B76))="none",LOWER(TRIM(B76))="tbd",LOWER(TRIM(B76))="to be determined",LOWER(TRIM(B76))="-"),OR(LOWER(TRIM(C76))="unknown",LOWER(TRIM(C76))="not applicable",LOWER(TRIM(C76))="n/a",LOWER(TRIM(C76))="na",LOWER(TRIM(C76))="pending",LOWER(TRIM(C76))="unavailable",LOWER(TRIM(C76))="denied",LOWER(TRIM(C76))="none",LOWER(TRIM(C76))="tbd",LOWER(TRIM(C76))="to be determined",LOWER(TRIM(C76))="-"),OR(LOWER(TRIM(D76))="unknown",LOWER(TRIM(D76))="not applicable",LOWER(TRIM(D76))="n/a",LOWER(TRIM(D76))="na",LOWER(TRIM(D76))="pending",LOWER(TRIM(D76))="unavailable",LOWER(TRIM(D76))="denied",LOWER(TRIM(D76))="none",LOWER(TRIM(D76))="tbd",LOWER(TRIM(D76))="to be determined",LOWER(TRIM(D76))="-"),OR(LOWER(TRIM(E76))="unknown",LOWER(TRIM(E76))="not applicable",LOWER(TRIM(E76))="n/a",LOWER(TRIM(E76))="na",LOWER(TRIM(E76))="pending",LOWER(TRIM(E76))="unavailable",LOWER(TRIM(E76))="denied",LOWER(TRIM(E76))="none",LOWER(TRIM(E76))="tbd",LOWER(TRIM(E76))="to be determined",LOWER(TRIM(E76))="-"),OR(LOWER(TRIM(F76))="unknown",LOWER(TRIM(F76))="not applicable",LOWER(TRIM(F76))="n/a",LOWER(TRIM(F76))="na",LOWER(TRIM(F76))="pending",LOWER(TRIM(F76))="unavailable",LOWER(TRIM(F76))="denied",LOWER(TRIM(F76))="none",LOWER(TRIM(F76))="tbd",LOWER(TRIM(F76))="to be determined",LOWER(TRIM(F76))="-"),OR(LOWER(TRIM(G76))="unknown",LOWER(TRIM(G76))="not applicable",LOWER(TRIM(G76))="n/a",LOWER(TRIM(G76))="na",LOWER(TRIM(G76))="pending",LOWER(TRIM(G76))="unavailable",LOWER(TRIM(G76))="denied",LOWER(TRIM(G76))="none",LOWER(TRIM(G76))="tbd",LOWER(TRIM(G76))="to be determined",LOWER(TRIM(G76))="-"),OR(LOWER(TRIM(H76))="unknown",LOWER(TRIM(H76))="not applicable",LOWER(TRIM(H76))="n/a",LOWER(TRIM(H76))="na",LOWER(TRIM(H76))="pending",LOWER(TRIM(H76))="unavailable",LOWER(TRIM(H76))="denied",LOWER(TRIM(H76))="none",LOWER(TRIM(H76))="tbd",LOWER(TRIM(H76))="to be determined",LOWER(TRIM(H76))="-"),OR(LOWER(TRIM(I76))="unknown",LOWER(TRIM(I76))="not applicable",LOWER(TRIM(I76))="n/a",LOWER(TRIM(I76))="na",LOWER(TRIM(I76))="pending",LOWER(TRIM(I76))="unavailable",LOWER(TRIM(I76))="denied",LOWER(TRIM(I76))="none",LOWER(TRIM(I76))="tbd",LOWER(TRIM(I76))="to be determined",LOWER(TRIM(I76))="-"),OR(LOWER(TRIM(J76))="unknown",LOWER(TRIM(J76))="not applicable",LOWER(TRIM(J76))="n/a",LOWER(TRIM(J76))="na",LOWER(TRIM(J76))="pending",LOWER(TRIM(J76))="unavailable",LOWER(TRIM(J76))="denied",LOWER(TRIM(J76))="none",LOWER(TRIM(J76))="tbd",LOWER(TRIM(J76))="to be determined",LOWER(TRIM(J76))="-"),OR(LOWER(TRIM(K76))="unknown",LOWER(TRIM(K76))="not applicable",LOWER(TRIM(K76))="n/a",LOWER(TRIM(K76))="na",LOWER(TRIM(K76))="pending",LOWER(TRIM(K76))="unavailable",LOWER(TRIM(K76))="denied",LOWER(TRIM(K76))="none",LOWER(TRIM(K76))="tbd",LOWER(TRIM(K76))="to be determined",LOWER(TRIM(K76))="-"),OR(LOWER(TRIM(L76))="unknown",LOWER(TRIM(L76))="not applicable",LOWER(TRIM(L76))="n/a",LOWER(TRIM(L76))="na",LOWER(TRIM(L76))="pending",LOWER(TRIM(L76))="unavailable",LOWER(TRIM(L76))="denied",LOWER(TRIM(L76))="none",LOWER(TRIM(L76))="tbd",LOWER(TRIM(L76))="to be determined",LOWER(TRIM(L76))="-"),OR(LOWER(TRIM(M76))="unknown",LOWER(TRIM(M76))="not applicable",LOWER(TRIM(M76))="n/a",LOWER(TRIM(M76))="na",LOWER(TRIM(M76))="pending",LOWER(TRIM(M76))="unavailable",LOWER(TRIM(M76))="denied",LOWER(TRIM(M76))="none",LOWER(TRIM(M76))="tbd",LOWER(TRIM(M76))="to be determined",LOWER(TRIM(M76))="-"),OR(LOWER(TRIM(Q76))="unknown",LOWER(TRIM(Q76))="not applicable",LOWER(TRIM(Q76))="n/a",LOWER(TRIM(Q76))="na",LOWER(TRIM(Q76))="pending",LOWER(TRIM(Q76))="unavailable",LOWER(TRIM(Q76))="denied",LOWER(TRIM(Q76))="none",LOWER(TRIM(Q76))="tbd",LOWER(TRIM(Q76))="to be determined",LOWER(TRIM(Q76))="-")),"MISSING_OR_PLACEHOLDER",IF(COUNTIF($A$2:$A$101,A76)&gt;1,"DUPLICATE_SOURCE_ROW_ID",IF(COUNTIFS($D$2:$D$101,D76,$I$2:$I$101,I76,$K$2:$K$101,K76,$L$2:$L$101,L76)&gt;1,"DUPLICATE_GRAIN_GROUP",IF(D76&lt;&gt;'Report setup'!$B$2,"MIXED_ACCOUNT",IF(M76&lt;&gt;'Report setup'!$B$3,"MIXED_CURRENCY",IF(OR(K76&lt;&gt;'Report setup'!$B$5,L76&lt;&gt;'Report setup'!$B$6),"OUT_OF_SCOPE_WINDOW",IF(Q76&lt;&gt;'Report setup'!$B$14,"MIXED_ACTION",IF(OR(NOT(ISNUMBER(N76)),NOT(ISNUMBER(O76)),NOT(ISNUMBER(P76)),NOT(ISNUMBER(R76))),"INVALID_NUMERIC",IF(OR(N76&lt;0,O76&lt;0,P76&lt;0,R76&lt;0),"NEGATIVE_VALUE",IF(OR(O76&lt;&gt;INT(O76),P76&lt;&gt;INT(P76),R76&lt;&gt;INT(R76)),"INVALID_NUMERIC",IF(P76&gt;O76,"CLICKS_EXCEED_IMPRESSIONS",""))))))))))))</x:f>
      </x:c>
      <x:c r="U76" t="str">
        <x:f>IF(S76="Accepted",A76,"")</x:f>
      </x:c>
      <x:c r="V76" t="str">
        <x:f>IF(S76="Held",A76,"")</x:f>
      </x:c>
    </x:row>
    <x:row r="77">
      <x:c r="S77" t="str">
        <x:f>IF(A77="","",IF(T77="","Accepted","Held"))</x:f>
      </x:c>
      <x:c r="T77" t="str">
        <x:f>IF(COUNTA(A77:R77)=0,"",IF(OR(COUNTBLANK(A77:M77)&gt;0,Q77="",R77="",OR(LOWER(TRIM(A77))="unknown",LOWER(TRIM(A77))="not applicable",LOWER(TRIM(A77))="n/a",LOWER(TRIM(A77))="na",LOWER(TRIM(A77))="pending",LOWER(TRIM(A77))="unavailable",LOWER(TRIM(A77))="denied",LOWER(TRIM(A77))="none",LOWER(TRIM(A77))="tbd",LOWER(TRIM(A77))="to be determined",LOWER(TRIM(A77))="-"),OR(LOWER(TRIM(B77))="unknown",LOWER(TRIM(B77))="not applicable",LOWER(TRIM(B77))="n/a",LOWER(TRIM(B77))="na",LOWER(TRIM(B77))="pending",LOWER(TRIM(B77))="unavailable",LOWER(TRIM(B77))="denied",LOWER(TRIM(B77))="none",LOWER(TRIM(B77))="tbd",LOWER(TRIM(B77))="to be determined",LOWER(TRIM(B77))="-"),OR(LOWER(TRIM(C77))="unknown",LOWER(TRIM(C77))="not applicable",LOWER(TRIM(C77))="n/a",LOWER(TRIM(C77))="na",LOWER(TRIM(C77))="pending",LOWER(TRIM(C77))="unavailable",LOWER(TRIM(C77))="denied",LOWER(TRIM(C77))="none",LOWER(TRIM(C77))="tbd",LOWER(TRIM(C77))="to be determined",LOWER(TRIM(C77))="-"),OR(LOWER(TRIM(D77))="unknown",LOWER(TRIM(D77))="not applicable",LOWER(TRIM(D77))="n/a",LOWER(TRIM(D77))="na",LOWER(TRIM(D77))="pending",LOWER(TRIM(D77))="unavailable",LOWER(TRIM(D77))="denied",LOWER(TRIM(D77))="none",LOWER(TRIM(D77))="tbd",LOWER(TRIM(D77))="to be determined",LOWER(TRIM(D77))="-"),OR(LOWER(TRIM(E77))="unknown",LOWER(TRIM(E77))="not applicable",LOWER(TRIM(E77))="n/a",LOWER(TRIM(E77))="na",LOWER(TRIM(E77))="pending",LOWER(TRIM(E77))="unavailable",LOWER(TRIM(E77))="denied",LOWER(TRIM(E77))="none",LOWER(TRIM(E77))="tbd",LOWER(TRIM(E77))="to be determined",LOWER(TRIM(E77))="-"),OR(LOWER(TRIM(F77))="unknown",LOWER(TRIM(F77))="not applicable",LOWER(TRIM(F77))="n/a",LOWER(TRIM(F77))="na",LOWER(TRIM(F77))="pending",LOWER(TRIM(F77))="unavailable",LOWER(TRIM(F77))="denied",LOWER(TRIM(F77))="none",LOWER(TRIM(F77))="tbd",LOWER(TRIM(F77))="to be determined",LOWER(TRIM(F77))="-"),OR(LOWER(TRIM(G77))="unknown",LOWER(TRIM(G77))="not applicable",LOWER(TRIM(G77))="n/a",LOWER(TRIM(G77))="na",LOWER(TRIM(G77))="pending",LOWER(TRIM(G77))="unavailable",LOWER(TRIM(G77))="denied",LOWER(TRIM(G77))="none",LOWER(TRIM(G77))="tbd",LOWER(TRIM(G77))="to be determined",LOWER(TRIM(G77))="-"),OR(LOWER(TRIM(H77))="unknown",LOWER(TRIM(H77))="not applicable",LOWER(TRIM(H77))="n/a",LOWER(TRIM(H77))="na",LOWER(TRIM(H77))="pending",LOWER(TRIM(H77))="unavailable",LOWER(TRIM(H77))="denied",LOWER(TRIM(H77))="none",LOWER(TRIM(H77))="tbd",LOWER(TRIM(H77))="to be determined",LOWER(TRIM(H77))="-"),OR(LOWER(TRIM(I77))="unknown",LOWER(TRIM(I77))="not applicable",LOWER(TRIM(I77))="n/a",LOWER(TRIM(I77))="na",LOWER(TRIM(I77))="pending",LOWER(TRIM(I77))="unavailable",LOWER(TRIM(I77))="denied",LOWER(TRIM(I77))="none",LOWER(TRIM(I77))="tbd",LOWER(TRIM(I77))="to be determined",LOWER(TRIM(I77))="-"),OR(LOWER(TRIM(J77))="unknown",LOWER(TRIM(J77))="not applicable",LOWER(TRIM(J77))="n/a",LOWER(TRIM(J77))="na",LOWER(TRIM(J77))="pending",LOWER(TRIM(J77))="unavailable",LOWER(TRIM(J77))="denied",LOWER(TRIM(J77))="none",LOWER(TRIM(J77))="tbd",LOWER(TRIM(J77))="to be determined",LOWER(TRIM(J77))="-"),OR(LOWER(TRIM(K77))="unknown",LOWER(TRIM(K77))="not applicable",LOWER(TRIM(K77))="n/a",LOWER(TRIM(K77))="na",LOWER(TRIM(K77))="pending",LOWER(TRIM(K77))="unavailable",LOWER(TRIM(K77))="denied",LOWER(TRIM(K77))="none",LOWER(TRIM(K77))="tbd",LOWER(TRIM(K77))="to be determined",LOWER(TRIM(K77))="-"),OR(LOWER(TRIM(L77))="unknown",LOWER(TRIM(L77))="not applicable",LOWER(TRIM(L77))="n/a",LOWER(TRIM(L77))="na",LOWER(TRIM(L77))="pending",LOWER(TRIM(L77))="unavailable",LOWER(TRIM(L77))="denied",LOWER(TRIM(L77))="none",LOWER(TRIM(L77))="tbd",LOWER(TRIM(L77))="to be determined",LOWER(TRIM(L77))="-"),OR(LOWER(TRIM(M77))="unknown",LOWER(TRIM(M77))="not applicable",LOWER(TRIM(M77))="n/a",LOWER(TRIM(M77))="na",LOWER(TRIM(M77))="pending",LOWER(TRIM(M77))="unavailable",LOWER(TRIM(M77))="denied",LOWER(TRIM(M77))="none",LOWER(TRIM(M77))="tbd",LOWER(TRIM(M77))="to be determined",LOWER(TRIM(M77))="-"),OR(LOWER(TRIM(Q77))="unknown",LOWER(TRIM(Q77))="not applicable",LOWER(TRIM(Q77))="n/a",LOWER(TRIM(Q77))="na",LOWER(TRIM(Q77))="pending",LOWER(TRIM(Q77))="unavailable",LOWER(TRIM(Q77))="denied",LOWER(TRIM(Q77))="none",LOWER(TRIM(Q77))="tbd",LOWER(TRIM(Q77))="to be determined",LOWER(TRIM(Q77))="-")),"MISSING_OR_PLACEHOLDER",IF(COUNTIF($A$2:$A$101,A77)&gt;1,"DUPLICATE_SOURCE_ROW_ID",IF(COUNTIFS($D$2:$D$101,D77,$I$2:$I$101,I77,$K$2:$K$101,K77,$L$2:$L$101,L77)&gt;1,"DUPLICATE_GRAIN_GROUP",IF(D77&lt;&gt;'Report setup'!$B$2,"MIXED_ACCOUNT",IF(M77&lt;&gt;'Report setup'!$B$3,"MIXED_CURRENCY",IF(OR(K77&lt;&gt;'Report setup'!$B$5,L77&lt;&gt;'Report setup'!$B$6),"OUT_OF_SCOPE_WINDOW",IF(Q77&lt;&gt;'Report setup'!$B$14,"MIXED_ACTION",IF(OR(NOT(ISNUMBER(N77)),NOT(ISNUMBER(O77)),NOT(ISNUMBER(P77)),NOT(ISNUMBER(R77))),"INVALID_NUMERIC",IF(OR(N77&lt;0,O77&lt;0,P77&lt;0,R77&lt;0),"NEGATIVE_VALUE",IF(OR(O77&lt;&gt;INT(O77),P77&lt;&gt;INT(P77),R77&lt;&gt;INT(R77)),"INVALID_NUMERIC",IF(P77&gt;O77,"CLICKS_EXCEED_IMPRESSIONS",""))))))))))))</x:f>
      </x:c>
      <x:c r="U77" t="str">
        <x:f>IF(S77="Accepted",A77,"")</x:f>
      </x:c>
      <x:c r="V77" t="str">
        <x:f>IF(S77="Held",A77,"")</x:f>
      </x:c>
    </x:row>
    <x:row r="78">
      <x:c r="S78" t="str">
        <x:f>IF(A78="","",IF(T78="","Accepted","Held"))</x:f>
      </x:c>
      <x:c r="T78" t="str">
        <x:f>IF(COUNTA(A78:R78)=0,"",IF(OR(COUNTBLANK(A78:M78)&gt;0,Q78="",R78="",OR(LOWER(TRIM(A78))="unknown",LOWER(TRIM(A78))="not applicable",LOWER(TRIM(A78))="n/a",LOWER(TRIM(A78))="na",LOWER(TRIM(A78))="pending",LOWER(TRIM(A78))="unavailable",LOWER(TRIM(A78))="denied",LOWER(TRIM(A78))="none",LOWER(TRIM(A78))="tbd",LOWER(TRIM(A78))="to be determined",LOWER(TRIM(A78))="-"),OR(LOWER(TRIM(B78))="unknown",LOWER(TRIM(B78))="not applicable",LOWER(TRIM(B78))="n/a",LOWER(TRIM(B78))="na",LOWER(TRIM(B78))="pending",LOWER(TRIM(B78))="unavailable",LOWER(TRIM(B78))="denied",LOWER(TRIM(B78))="none",LOWER(TRIM(B78))="tbd",LOWER(TRIM(B78))="to be determined",LOWER(TRIM(B78))="-"),OR(LOWER(TRIM(C78))="unknown",LOWER(TRIM(C78))="not applicable",LOWER(TRIM(C78))="n/a",LOWER(TRIM(C78))="na",LOWER(TRIM(C78))="pending",LOWER(TRIM(C78))="unavailable",LOWER(TRIM(C78))="denied",LOWER(TRIM(C78))="none",LOWER(TRIM(C78))="tbd",LOWER(TRIM(C78))="to be determined",LOWER(TRIM(C78))="-"),OR(LOWER(TRIM(D78))="unknown",LOWER(TRIM(D78))="not applicable",LOWER(TRIM(D78))="n/a",LOWER(TRIM(D78))="na",LOWER(TRIM(D78))="pending",LOWER(TRIM(D78))="unavailable",LOWER(TRIM(D78))="denied",LOWER(TRIM(D78))="none",LOWER(TRIM(D78))="tbd",LOWER(TRIM(D78))="to be determined",LOWER(TRIM(D78))="-"),OR(LOWER(TRIM(E78))="unknown",LOWER(TRIM(E78))="not applicable",LOWER(TRIM(E78))="n/a",LOWER(TRIM(E78))="na",LOWER(TRIM(E78))="pending",LOWER(TRIM(E78))="unavailable",LOWER(TRIM(E78))="denied",LOWER(TRIM(E78))="none",LOWER(TRIM(E78))="tbd",LOWER(TRIM(E78))="to be determined",LOWER(TRIM(E78))="-"),OR(LOWER(TRIM(F78))="unknown",LOWER(TRIM(F78))="not applicable",LOWER(TRIM(F78))="n/a",LOWER(TRIM(F78))="na",LOWER(TRIM(F78))="pending",LOWER(TRIM(F78))="unavailable",LOWER(TRIM(F78))="denied",LOWER(TRIM(F78))="none",LOWER(TRIM(F78))="tbd",LOWER(TRIM(F78))="to be determined",LOWER(TRIM(F78))="-"),OR(LOWER(TRIM(G78))="unknown",LOWER(TRIM(G78))="not applicable",LOWER(TRIM(G78))="n/a",LOWER(TRIM(G78))="na",LOWER(TRIM(G78))="pending",LOWER(TRIM(G78))="unavailable",LOWER(TRIM(G78))="denied",LOWER(TRIM(G78))="none",LOWER(TRIM(G78))="tbd",LOWER(TRIM(G78))="to be determined",LOWER(TRIM(G78))="-"),OR(LOWER(TRIM(H78))="unknown",LOWER(TRIM(H78))="not applicable",LOWER(TRIM(H78))="n/a",LOWER(TRIM(H78))="na",LOWER(TRIM(H78))="pending",LOWER(TRIM(H78))="unavailable",LOWER(TRIM(H78))="denied",LOWER(TRIM(H78))="none",LOWER(TRIM(H78))="tbd",LOWER(TRIM(H78))="to be determined",LOWER(TRIM(H78))="-"),OR(LOWER(TRIM(I78))="unknown",LOWER(TRIM(I78))="not applicable",LOWER(TRIM(I78))="n/a",LOWER(TRIM(I78))="na",LOWER(TRIM(I78))="pending",LOWER(TRIM(I78))="unavailable",LOWER(TRIM(I78))="denied",LOWER(TRIM(I78))="none",LOWER(TRIM(I78))="tbd",LOWER(TRIM(I78))="to be determined",LOWER(TRIM(I78))="-"),OR(LOWER(TRIM(J78))="unknown",LOWER(TRIM(J78))="not applicable",LOWER(TRIM(J78))="n/a",LOWER(TRIM(J78))="na",LOWER(TRIM(J78))="pending",LOWER(TRIM(J78))="unavailable",LOWER(TRIM(J78))="denied",LOWER(TRIM(J78))="none",LOWER(TRIM(J78))="tbd",LOWER(TRIM(J78))="to be determined",LOWER(TRIM(J78))="-"),OR(LOWER(TRIM(K78))="unknown",LOWER(TRIM(K78))="not applicable",LOWER(TRIM(K78))="n/a",LOWER(TRIM(K78))="na",LOWER(TRIM(K78))="pending",LOWER(TRIM(K78))="unavailable",LOWER(TRIM(K78))="denied",LOWER(TRIM(K78))="none",LOWER(TRIM(K78))="tbd",LOWER(TRIM(K78))="to be determined",LOWER(TRIM(K78))="-"),OR(LOWER(TRIM(L78))="unknown",LOWER(TRIM(L78))="not applicable",LOWER(TRIM(L78))="n/a",LOWER(TRIM(L78))="na",LOWER(TRIM(L78))="pending",LOWER(TRIM(L78))="unavailable",LOWER(TRIM(L78))="denied",LOWER(TRIM(L78))="none",LOWER(TRIM(L78))="tbd",LOWER(TRIM(L78))="to be determined",LOWER(TRIM(L78))="-"),OR(LOWER(TRIM(M78))="unknown",LOWER(TRIM(M78))="not applicable",LOWER(TRIM(M78))="n/a",LOWER(TRIM(M78))="na",LOWER(TRIM(M78))="pending",LOWER(TRIM(M78))="unavailable",LOWER(TRIM(M78))="denied",LOWER(TRIM(M78))="none",LOWER(TRIM(M78))="tbd",LOWER(TRIM(M78))="to be determined",LOWER(TRIM(M78))="-"),OR(LOWER(TRIM(Q78))="unknown",LOWER(TRIM(Q78))="not applicable",LOWER(TRIM(Q78))="n/a",LOWER(TRIM(Q78))="na",LOWER(TRIM(Q78))="pending",LOWER(TRIM(Q78))="unavailable",LOWER(TRIM(Q78))="denied",LOWER(TRIM(Q78))="none",LOWER(TRIM(Q78))="tbd",LOWER(TRIM(Q78))="to be determined",LOWER(TRIM(Q78))="-")),"MISSING_OR_PLACEHOLDER",IF(COUNTIF($A$2:$A$101,A78)&gt;1,"DUPLICATE_SOURCE_ROW_ID",IF(COUNTIFS($D$2:$D$101,D78,$I$2:$I$101,I78,$K$2:$K$101,K78,$L$2:$L$101,L78)&gt;1,"DUPLICATE_GRAIN_GROUP",IF(D78&lt;&gt;'Report setup'!$B$2,"MIXED_ACCOUNT",IF(M78&lt;&gt;'Report setup'!$B$3,"MIXED_CURRENCY",IF(OR(K78&lt;&gt;'Report setup'!$B$5,L78&lt;&gt;'Report setup'!$B$6),"OUT_OF_SCOPE_WINDOW",IF(Q78&lt;&gt;'Report setup'!$B$14,"MIXED_ACTION",IF(OR(NOT(ISNUMBER(N78)),NOT(ISNUMBER(O78)),NOT(ISNUMBER(P78)),NOT(ISNUMBER(R78))),"INVALID_NUMERIC",IF(OR(N78&lt;0,O78&lt;0,P78&lt;0,R78&lt;0),"NEGATIVE_VALUE",IF(OR(O78&lt;&gt;INT(O78),P78&lt;&gt;INT(P78),R78&lt;&gt;INT(R78)),"INVALID_NUMERIC",IF(P78&gt;O78,"CLICKS_EXCEED_IMPRESSIONS",""))))))))))))</x:f>
      </x:c>
      <x:c r="U78" t="str">
        <x:f>IF(S78="Accepted",A78,"")</x:f>
      </x:c>
      <x:c r="V78" t="str">
        <x:f>IF(S78="Held",A78,"")</x:f>
      </x:c>
    </x:row>
    <x:row r="79">
      <x:c r="S79" t="str">
        <x:f>IF(A79="","",IF(T79="","Accepted","Held"))</x:f>
      </x:c>
      <x:c r="T79" t="str">
        <x:f>IF(COUNTA(A79:R79)=0,"",IF(OR(COUNTBLANK(A79:M79)&gt;0,Q79="",R79="",OR(LOWER(TRIM(A79))="unknown",LOWER(TRIM(A79))="not applicable",LOWER(TRIM(A79))="n/a",LOWER(TRIM(A79))="na",LOWER(TRIM(A79))="pending",LOWER(TRIM(A79))="unavailable",LOWER(TRIM(A79))="denied",LOWER(TRIM(A79))="none",LOWER(TRIM(A79))="tbd",LOWER(TRIM(A79))="to be determined",LOWER(TRIM(A79))="-"),OR(LOWER(TRIM(B79))="unknown",LOWER(TRIM(B79))="not applicable",LOWER(TRIM(B79))="n/a",LOWER(TRIM(B79))="na",LOWER(TRIM(B79))="pending",LOWER(TRIM(B79))="unavailable",LOWER(TRIM(B79))="denied",LOWER(TRIM(B79))="none",LOWER(TRIM(B79))="tbd",LOWER(TRIM(B79))="to be determined",LOWER(TRIM(B79))="-"),OR(LOWER(TRIM(C79))="unknown",LOWER(TRIM(C79))="not applicable",LOWER(TRIM(C79))="n/a",LOWER(TRIM(C79))="na",LOWER(TRIM(C79))="pending",LOWER(TRIM(C79))="unavailable",LOWER(TRIM(C79))="denied",LOWER(TRIM(C79))="none",LOWER(TRIM(C79))="tbd",LOWER(TRIM(C79))="to be determined",LOWER(TRIM(C79))="-"),OR(LOWER(TRIM(D79))="unknown",LOWER(TRIM(D79))="not applicable",LOWER(TRIM(D79))="n/a",LOWER(TRIM(D79))="na",LOWER(TRIM(D79))="pending",LOWER(TRIM(D79))="unavailable",LOWER(TRIM(D79))="denied",LOWER(TRIM(D79))="none",LOWER(TRIM(D79))="tbd",LOWER(TRIM(D79))="to be determined",LOWER(TRIM(D79))="-"),OR(LOWER(TRIM(E79))="unknown",LOWER(TRIM(E79))="not applicable",LOWER(TRIM(E79))="n/a",LOWER(TRIM(E79))="na",LOWER(TRIM(E79))="pending",LOWER(TRIM(E79))="unavailable",LOWER(TRIM(E79))="denied",LOWER(TRIM(E79))="none",LOWER(TRIM(E79))="tbd",LOWER(TRIM(E79))="to be determined",LOWER(TRIM(E79))="-"),OR(LOWER(TRIM(F79))="unknown",LOWER(TRIM(F79))="not applicable",LOWER(TRIM(F79))="n/a",LOWER(TRIM(F79))="na",LOWER(TRIM(F79))="pending",LOWER(TRIM(F79))="unavailable",LOWER(TRIM(F79))="denied",LOWER(TRIM(F79))="none",LOWER(TRIM(F79))="tbd",LOWER(TRIM(F79))="to be determined",LOWER(TRIM(F79))="-"),OR(LOWER(TRIM(G79))="unknown",LOWER(TRIM(G79))="not applicable",LOWER(TRIM(G79))="n/a",LOWER(TRIM(G79))="na",LOWER(TRIM(G79))="pending",LOWER(TRIM(G79))="unavailable",LOWER(TRIM(G79))="denied",LOWER(TRIM(G79))="none",LOWER(TRIM(G79))="tbd",LOWER(TRIM(G79))="to be determined",LOWER(TRIM(G79))="-"),OR(LOWER(TRIM(H79))="unknown",LOWER(TRIM(H79))="not applicable",LOWER(TRIM(H79))="n/a",LOWER(TRIM(H79))="na",LOWER(TRIM(H79))="pending",LOWER(TRIM(H79))="unavailable",LOWER(TRIM(H79))="denied",LOWER(TRIM(H79))="none",LOWER(TRIM(H79))="tbd",LOWER(TRIM(H79))="to be determined",LOWER(TRIM(H79))="-"),OR(LOWER(TRIM(I79))="unknown",LOWER(TRIM(I79))="not applicable",LOWER(TRIM(I79))="n/a",LOWER(TRIM(I79))="na",LOWER(TRIM(I79))="pending",LOWER(TRIM(I79))="unavailable",LOWER(TRIM(I79))="denied",LOWER(TRIM(I79))="none",LOWER(TRIM(I79))="tbd",LOWER(TRIM(I79))="to be determined",LOWER(TRIM(I79))="-"),OR(LOWER(TRIM(J79))="unknown",LOWER(TRIM(J79))="not applicable",LOWER(TRIM(J79))="n/a",LOWER(TRIM(J79))="na",LOWER(TRIM(J79))="pending",LOWER(TRIM(J79))="unavailable",LOWER(TRIM(J79))="denied",LOWER(TRIM(J79))="none",LOWER(TRIM(J79))="tbd",LOWER(TRIM(J79))="to be determined",LOWER(TRIM(J79))="-"),OR(LOWER(TRIM(K79))="unknown",LOWER(TRIM(K79))="not applicable",LOWER(TRIM(K79))="n/a",LOWER(TRIM(K79))="na",LOWER(TRIM(K79))="pending",LOWER(TRIM(K79))="unavailable",LOWER(TRIM(K79))="denied",LOWER(TRIM(K79))="none",LOWER(TRIM(K79))="tbd",LOWER(TRIM(K79))="to be determined",LOWER(TRIM(K79))="-"),OR(LOWER(TRIM(L79))="unknown",LOWER(TRIM(L79))="not applicable",LOWER(TRIM(L79))="n/a",LOWER(TRIM(L79))="na",LOWER(TRIM(L79))="pending",LOWER(TRIM(L79))="unavailable",LOWER(TRIM(L79))="denied",LOWER(TRIM(L79))="none",LOWER(TRIM(L79))="tbd",LOWER(TRIM(L79))="to be determined",LOWER(TRIM(L79))="-"),OR(LOWER(TRIM(M79))="unknown",LOWER(TRIM(M79))="not applicable",LOWER(TRIM(M79))="n/a",LOWER(TRIM(M79))="na",LOWER(TRIM(M79))="pending",LOWER(TRIM(M79))="unavailable",LOWER(TRIM(M79))="denied",LOWER(TRIM(M79))="none",LOWER(TRIM(M79))="tbd",LOWER(TRIM(M79))="to be determined",LOWER(TRIM(M79))="-"),OR(LOWER(TRIM(Q79))="unknown",LOWER(TRIM(Q79))="not applicable",LOWER(TRIM(Q79))="n/a",LOWER(TRIM(Q79))="na",LOWER(TRIM(Q79))="pending",LOWER(TRIM(Q79))="unavailable",LOWER(TRIM(Q79))="denied",LOWER(TRIM(Q79))="none",LOWER(TRIM(Q79))="tbd",LOWER(TRIM(Q79))="to be determined",LOWER(TRIM(Q79))="-")),"MISSING_OR_PLACEHOLDER",IF(COUNTIF($A$2:$A$101,A79)&gt;1,"DUPLICATE_SOURCE_ROW_ID",IF(COUNTIFS($D$2:$D$101,D79,$I$2:$I$101,I79,$K$2:$K$101,K79,$L$2:$L$101,L79)&gt;1,"DUPLICATE_GRAIN_GROUP",IF(D79&lt;&gt;'Report setup'!$B$2,"MIXED_ACCOUNT",IF(M79&lt;&gt;'Report setup'!$B$3,"MIXED_CURRENCY",IF(OR(K79&lt;&gt;'Report setup'!$B$5,L79&lt;&gt;'Report setup'!$B$6),"OUT_OF_SCOPE_WINDOW",IF(Q79&lt;&gt;'Report setup'!$B$14,"MIXED_ACTION",IF(OR(NOT(ISNUMBER(N79)),NOT(ISNUMBER(O79)),NOT(ISNUMBER(P79)),NOT(ISNUMBER(R79))),"INVALID_NUMERIC",IF(OR(N79&lt;0,O79&lt;0,P79&lt;0,R79&lt;0),"NEGATIVE_VALUE",IF(OR(O79&lt;&gt;INT(O79),P79&lt;&gt;INT(P79),R79&lt;&gt;INT(R79)),"INVALID_NUMERIC",IF(P79&gt;O79,"CLICKS_EXCEED_IMPRESSIONS",""))))))))))))</x:f>
      </x:c>
      <x:c r="U79" t="str">
        <x:f>IF(S79="Accepted",A79,"")</x:f>
      </x:c>
      <x:c r="V79" t="str">
        <x:f>IF(S79="Held",A79,"")</x:f>
      </x:c>
    </x:row>
    <x:row r="80">
      <x:c r="S80" t="str">
        <x:f>IF(A80="","",IF(T80="","Accepted","Held"))</x:f>
      </x:c>
      <x:c r="T80" t="str">
        <x:f>IF(COUNTA(A80:R80)=0,"",IF(OR(COUNTBLANK(A80:M80)&gt;0,Q80="",R80="",OR(LOWER(TRIM(A80))="unknown",LOWER(TRIM(A80))="not applicable",LOWER(TRIM(A80))="n/a",LOWER(TRIM(A80))="na",LOWER(TRIM(A80))="pending",LOWER(TRIM(A80))="unavailable",LOWER(TRIM(A80))="denied",LOWER(TRIM(A80))="none",LOWER(TRIM(A80))="tbd",LOWER(TRIM(A80))="to be determined",LOWER(TRIM(A80))="-"),OR(LOWER(TRIM(B80))="unknown",LOWER(TRIM(B80))="not applicable",LOWER(TRIM(B80))="n/a",LOWER(TRIM(B80))="na",LOWER(TRIM(B80))="pending",LOWER(TRIM(B80))="unavailable",LOWER(TRIM(B80))="denied",LOWER(TRIM(B80))="none",LOWER(TRIM(B80))="tbd",LOWER(TRIM(B80))="to be determined",LOWER(TRIM(B80))="-"),OR(LOWER(TRIM(C80))="unknown",LOWER(TRIM(C80))="not applicable",LOWER(TRIM(C80))="n/a",LOWER(TRIM(C80))="na",LOWER(TRIM(C80))="pending",LOWER(TRIM(C80))="unavailable",LOWER(TRIM(C80))="denied",LOWER(TRIM(C80))="none",LOWER(TRIM(C80))="tbd",LOWER(TRIM(C80))="to be determined",LOWER(TRIM(C80))="-"),OR(LOWER(TRIM(D80))="unknown",LOWER(TRIM(D80))="not applicable",LOWER(TRIM(D80))="n/a",LOWER(TRIM(D80))="na",LOWER(TRIM(D80))="pending",LOWER(TRIM(D80))="unavailable",LOWER(TRIM(D80))="denied",LOWER(TRIM(D80))="none",LOWER(TRIM(D80))="tbd",LOWER(TRIM(D80))="to be determined",LOWER(TRIM(D80))="-"),OR(LOWER(TRIM(E80))="unknown",LOWER(TRIM(E80))="not applicable",LOWER(TRIM(E80))="n/a",LOWER(TRIM(E80))="na",LOWER(TRIM(E80))="pending",LOWER(TRIM(E80))="unavailable",LOWER(TRIM(E80))="denied",LOWER(TRIM(E80))="none",LOWER(TRIM(E80))="tbd",LOWER(TRIM(E80))="to be determined",LOWER(TRIM(E80))="-"),OR(LOWER(TRIM(F80))="unknown",LOWER(TRIM(F80))="not applicable",LOWER(TRIM(F80))="n/a",LOWER(TRIM(F80))="na",LOWER(TRIM(F80))="pending",LOWER(TRIM(F80))="unavailable",LOWER(TRIM(F80))="denied",LOWER(TRIM(F80))="none",LOWER(TRIM(F80))="tbd",LOWER(TRIM(F80))="to be determined",LOWER(TRIM(F80))="-"),OR(LOWER(TRIM(G80))="unknown",LOWER(TRIM(G80))="not applicable",LOWER(TRIM(G80))="n/a",LOWER(TRIM(G80))="na",LOWER(TRIM(G80))="pending",LOWER(TRIM(G80))="unavailable",LOWER(TRIM(G80))="denied",LOWER(TRIM(G80))="none",LOWER(TRIM(G80))="tbd",LOWER(TRIM(G80))="to be determined",LOWER(TRIM(G80))="-"),OR(LOWER(TRIM(H80))="unknown",LOWER(TRIM(H80))="not applicable",LOWER(TRIM(H80))="n/a",LOWER(TRIM(H80))="na",LOWER(TRIM(H80))="pending",LOWER(TRIM(H80))="unavailable",LOWER(TRIM(H80))="denied",LOWER(TRIM(H80))="none",LOWER(TRIM(H80))="tbd",LOWER(TRIM(H80))="to be determined",LOWER(TRIM(H80))="-"),OR(LOWER(TRIM(I80))="unknown",LOWER(TRIM(I80))="not applicable",LOWER(TRIM(I80))="n/a",LOWER(TRIM(I80))="na",LOWER(TRIM(I80))="pending",LOWER(TRIM(I80))="unavailable",LOWER(TRIM(I80))="denied",LOWER(TRIM(I80))="none",LOWER(TRIM(I80))="tbd",LOWER(TRIM(I80))="to be determined",LOWER(TRIM(I80))="-"),OR(LOWER(TRIM(J80))="unknown",LOWER(TRIM(J80))="not applicable",LOWER(TRIM(J80))="n/a",LOWER(TRIM(J80))="na",LOWER(TRIM(J80))="pending",LOWER(TRIM(J80))="unavailable",LOWER(TRIM(J80))="denied",LOWER(TRIM(J80))="none",LOWER(TRIM(J80))="tbd",LOWER(TRIM(J80))="to be determined",LOWER(TRIM(J80))="-"),OR(LOWER(TRIM(K80))="unknown",LOWER(TRIM(K80))="not applicable",LOWER(TRIM(K80))="n/a",LOWER(TRIM(K80))="na",LOWER(TRIM(K80))="pending",LOWER(TRIM(K80))="unavailable",LOWER(TRIM(K80))="denied",LOWER(TRIM(K80))="none",LOWER(TRIM(K80))="tbd",LOWER(TRIM(K80))="to be determined",LOWER(TRIM(K80))="-"),OR(LOWER(TRIM(L80))="unknown",LOWER(TRIM(L80))="not applicable",LOWER(TRIM(L80))="n/a",LOWER(TRIM(L80))="na",LOWER(TRIM(L80))="pending",LOWER(TRIM(L80))="unavailable",LOWER(TRIM(L80))="denied",LOWER(TRIM(L80))="none",LOWER(TRIM(L80))="tbd",LOWER(TRIM(L80))="to be determined",LOWER(TRIM(L80))="-"),OR(LOWER(TRIM(M80))="unknown",LOWER(TRIM(M80))="not applicable",LOWER(TRIM(M80))="n/a",LOWER(TRIM(M80))="na",LOWER(TRIM(M80))="pending",LOWER(TRIM(M80))="unavailable",LOWER(TRIM(M80))="denied",LOWER(TRIM(M80))="none",LOWER(TRIM(M80))="tbd",LOWER(TRIM(M80))="to be determined",LOWER(TRIM(M80))="-"),OR(LOWER(TRIM(Q80))="unknown",LOWER(TRIM(Q80))="not applicable",LOWER(TRIM(Q80))="n/a",LOWER(TRIM(Q80))="na",LOWER(TRIM(Q80))="pending",LOWER(TRIM(Q80))="unavailable",LOWER(TRIM(Q80))="denied",LOWER(TRIM(Q80))="none",LOWER(TRIM(Q80))="tbd",LOWER(TRIM(Q80))="to be determined",LOWER(TRIM(Q80))="-")),"MISSING_OR_PLACEHOLDER",IF(COUNTIF($A$2:$A$101,A80)&gt;1,"DUPLICATE_SOURCE_ROW_ID",IF(COUNTIFS($D$2:$D$101,D80,$I$2:$I$101,I80,$K$2:$K$101,K80,$L$2:$L$101,L80)&gt;1,"DUPLICATE_GRAIN_GROUP",IF(D80&lt;&gt;'Report setup'!$B$2,"MIXED_ACCOUNT",IF(M80&lt;&gt;'Report setup'!$B$3,"MIXED_CURRENCY",IF(OR(K80&lt;&gt;'Report setup'!$B$5,L80&lt;&gt;'Report setup'!$B$6),"OUT_OF_SCOPE_WINDOW",IF(Q80&lt;&gt;'Report setup'!$B$14,"MIXED_ACTION",IF(OR(NOT(ISNUMBER(N80)),NOT(ISNUMBER(O80)),NOT(ISNUMBER(P80)),NOT(ISNUMBER(R80))),"INVALID_NUMERIC",IF(OR(N80&lt;0,O80&lt;0,P80&lt;0,R80&lt;0),"NEGATIVE_VALUE",IF(OR(O80&lt;&gt;INT(O80),P80&lt;&gt;INT(P80),R80&lt;&gt;INT(R80)),"INVALID_NUMERIC",IF(P80&gt;O80,"CLICKS_EXCEED_IMPRESSIONS",""))))))))))))</x:f>
      </x:c>
      <x:c r="U80" t="str">
        <x:f>IF(S80="Accepted",A80,"")</x:f>
      </x:c>
      <x:c r="V80" t="str">
        <x:f>IF(S80="Held",A80,"")</x:f>
      </x:c>
    </x:row>
    <x:row r="81">
      <x:c r="S81" t="str">
        <x:f>IF(A81="","",IF(T81="","Accepted","Held"))</x:f>
      </x:c>
      <x:c r="T81" t="str">
        <x:f>IF(COUNTA(A81:R81)=0,"",IF(OR(COUNTBLANK(A81:M81)&gt;0,Q81="",R81="",OR(LOWER(TRIM(A81))="unknown",LOWER(TRIM(A81))="not applicable",LOWER(TRIM(A81))="n/a",LOWER(TRIM(A81))="na",LOWER(TRIM(A81))="pending",LOWER(TRIM(A81))="unavailable",LOWER(TRIM(A81))="denied",LOWER(TRIM(A81))="none",LOWER(TRIM(A81))="tbd",LOWER(TRIM(A81))="to be determined",LOWER(TRIM(A81))="-"),OR(LOWER(TRIM(B81))="unknown",LOWER(TRIM(B81))="not applicable",LOWER(TRIM(B81))="n/a",LOWER(TRIM(B81))="na",LOWER(TRIM(B81))="pending",LOWER(TRIM(B81))="unavailable",LOWER(TRIM(B81))="denied",LOWER(TRIM(B81))="none",LOWER(TRIM(B81))="tbd",LOWER(TRIM(B81))="to be determined",LOWER(TRIM(B81))="-"),OR(LOWER(TRIM(C81))="unknown",LOWER(TRIM(C81))="not applicable",LOWER(TRIM(C81))="n/a",LOWER(TRIM(C81))="na",LOWER(TRIM(C81))="pending",LOWER(TRIM(C81))="unavailable",LOWER(TRIM(C81))="denied",LOWER(TRIM(C81))="none",LOWER(TRIM(C81))="tbd",LOWER(TRIM(C81))="to be determined",LOWER(TRIM(C81))="-"),OR(LOWER(TRIM(D81))="unknown",LOWER(TRIM(D81))="not applicable",LOWER(TRIM(D81))="n/a",LOWER(TRIM(D81))="na",LOWER(TRIM(D81))="pending",LOWER(TRIM(D81))="unavailable",LOWER(TRIM(D81))="denied",LOWER(TRIM(D81))="none",LOWER(TRIM(D81))="tbd",LOWER(TRIM(D81))="to be determined",LOWER(TRIM(D81))="-"),OR(LOWER(TRIM(E81))="unknown",LOWER(TRIM(E81))="not applicable",LOWER(TRIM(E81))="n/a",LOWER(TRIM(E81))="na",LOWER(TRIM(E81))="pending",LOWER(TRIM(E81))="unavailable",LOWER(TRIM(E81))="denied",LOWER(TRIM(E81))="none",LOWER(TRIM(E81))="tbd",LOWER(TRIM(E81))="to be determined",LOWER(TRIM(E81))="-"),OR(LOWER(TRIM(F81))="unknown",LOWER(TRIM(F81))="not applicable",LOWER(TRIM(F81))="n/a",LOWER(TRIM(F81))="na",LOWER(TRIM(F81))="pending",LOWER(TRIM(F81))="unavailable",LOWER(TRIM(F81))="denied",LOWER(TRIM(F81))="none",LOWER(TRIM(F81))="tbd",LOWER(TRIM(F81))="to be determined",LOWER(TRIM(F81))="-"),OR(LOWER(TRIM(G81))="unknown",LOWER(TRIM(G81))="not applicable",LOWER(TRIM(G81))="n/a",LOWER(TRIM(G81))="na",LOWER(TRIM(G81))="pending",LOWER(TRIM(G81))="unavailable",LOWER(TRIM(G81))="denied",LOWER(TRIM(G81))="none",LOWER(TRIM(G81))="tbd",LOWER(TRIM(G81))="to be determined",LOWER(TRIM(G81))="-"),OR(LOWER(TRIM(H81))="unknown",LOWER(TRIM(H81))="not applicable",LOWER(TRIM(H81))="n/a",LOWER(TRIM(H81))="na",LOWER(TRIM(H81))="pending",LOWER(TRIM(H81))="unavailable",LOWER(TRIM(H81))="denied",LOWER(TRIM(H81))="none",LOWER(TRIM(H81))="tbd",LOWER(TRIM(H81))="to be determined",LOWER(TRIM(H81))="-"),OR(LOWER(TRIM(I81))="unknown",LOWER(TRIM(I81))="not applicable",LOWER(TRIM(I81))="n/a",LOWER(TRIM(I81))="na",LOWER(TRIM(I81))="pending",LOWER(TRIM(I81))="unavailable",LOWER(TRIM(I81))="denied",LOWER(TRIM(I81))="none",LOWER(TRIM(I81))="tbd",LOWER(TRIM(I81))="to be determined",LOWER(TRIM(I81))="-"),OR(LOWER(TRIM(J81))="unknown",LOWER(TRIM(J81))="not applicable",LOWER(TRIM(J81))="n/a",LOWER(TRIM(J81))="na",LOWER(TRIM(J81))="pending",LOWER(TRIM(J81))="unavailable",LOWER(TRIM(J81))="denied",LOWER(TRIM(J81))="none",LOWER(TRIM(J81))="tbd",LOWER(TRIM(J81))="to be determined",LOWER(TRIM(J81))="-"),OR(LOWER(TRIM(K81))="unknown",LOWER(TRIM(K81))="not applicable",LOWER(TRIM(K81))="n/a",LOWER(TRIM(K81))="na",LOWER(TRIM(K81))="pending",LOWER(TRIM(K81))="unavailable",LOWER(TRIM(K81))="denied",LOWER(TRIM(K81))="none",LOWER(TRIM(K81))="tbd",LOWER(TRIM(K81))="to be determined",LOWER(TRIM(K81))="-"),OR(LOWER(TRIM(L81))="unknown",LOWER(TRIM(L81))="not applicable",LOWER(TRIM(L81))="n/a",LOWER(TRIM(L81))="na",LOWER(TRIM(L81))="pending",LOWER(TRIM(L81))="unavailable",LOWER(TRIM(L81))="denied",LOWER(TRIM(L81))="none",LOWER(TRIM(L81))="tbd",LOWER(TRIM(L81))="to be determined",LOWER(TRIM(L81))="-"),OR(LOWER(TRIM(M81))="unknown",LOWER(TRIM(M81))="not applicable",LOWER(TRIM(M81))="n/a",LOWER(TRIM(M81))="na",LOWER(TRIM(M81))="pending",LOWER(TRIM(M81))="unavailable",LOWER(TRIM(M81))="denied",LOWER(TRIM(M81))="none",LOWER(TRIM(M81))="tbd",LOWER(TRIM(M81))="to be determined",LOWER(TRIM(M81))="-"),OR(LOWER(TRIM(Q81))="unknown",LOWER(TRIM(Q81))="not applicable",LOWER(TRIM(Q81))="n/a",LOWER(TRIM(Q81))="na",LOWER(TRIM(Q81))="pending",LOWER(TRIM(Q81))="unavailable",LOWER(TRIM(Q81))="denied",LOWER(TRIM(Q81))="none",LOWER(TRIM(Q81))="tbd",LOWER(TRIM(Q81))="to be determined",LOWER(TRIM(Q81))="-")),"MISSING_OR_PLACEHOLDER",IF(COUNTIF($A$2:$A$101,A81)&gt;1,"DUPLICATE_SOURCE_ROW_ID",IF(COUNTIFS($D$2:$D$101,D81,$I$2:$I$101,I81,$K$2:$K$101,K81,$L$2:$L$101,L81)&gt;1,"DUPLICATE_GRAIN_GROUP",IF(D81&lt;&gt;'Report setup'!$B$2,"MIXED_ACCOUNT",IF(M81&lt;&gt;'Report setup'!$B$3,"MIXED_CURRENCY",IF(OR(K81&lt;&gt;'Report setup'!$B$5,L81&lt;&gt;'Report setup'!$B$6),"OUT_OF_SCOPE_WINDOW",IF(Q81&lt;&gt;'Report setup'!$B$14,"MIXED_ACTION",IF(OR(NOT(ISNUMBER(N81)),NOT(ISNUMBER(O81)),NOT(ISNUMBER(P81)),NOT(ISNUMBER(R81))),"INVALID_NUMERIC",IF(OR(N81&lt;0,O81&lt;0,P81&lt;0,R81&lt;0),"NEGATIVE_VALUE",IF(OR(O81&lt;&gt;INT(O81),P81&lt;&gt;INT(P81),R81&lt;&gt;INT(R81)),"INVALID_NUMERIC",IF(P81&gt;O81,"CLICKS_EXCEED_IMPRESSIONS",""))))))))))))</x:f>
      </x:c>
      <x:c r="U81" t="str">
        <x:f>IF(S81="Accepted",A81,"")</x:f>
      </x:c>
      <x:c r="V81" t="str">
        <x:f>IF(S81="Held",A81,"")</x:f>
      </x:c>
    </x:row>
    <x:row r="82">
      <x:c r="S82" t="str">
        <x:f>IF(A82="","",IF(T82="","Accepted","Held"))</x:f>
      </x:c>
      <x:c r="T82" t="str">
        <x:f>IF(COUNTA(A82:R82)=0,"",IF(OR(COUNTBLANK(A82:M82)&gt;0,Q82="",R82="",OR(LOWER(TRIM(A82))="unknown",LOWER(TRIM(A82))="not applicable",LOWER(TRIM(A82))="n/a",LOWER(TRIM(A82))="na",LOWER(TRIM(A82))="pending",LOWER(TRIM(A82))="unavailable",LOWER(TRIM(A82))="denied",LOWER(TRIM(A82))="none",LOWER(TRIM(A82))="tbd",LOWER(TRIM(A82))="to be determined",LOWER(TRIM(A82))="-"),OR(LOWER(TRIM(B82))="unknown",LOWER(TRIM(B82))="not applicable",LOWER(TRIM(B82))="n/a",LOWER(TRIM(B82))="na",LOWER(TRIM(B82))="pending",LOWER(TRIM(B82))="unavailable",LOWER(TRIM(B82))="denied",LOWER(TRIM(B82))="none",LOWER(TRIM(B82))="tbd",LOWER(TRIM(B82))="to be determined",LOWER(TRIM(B82))="-"),OR(LOWER(TRIM(C82))="unknown",LOWER(TRIM(C82))="not applicable",LOWER(TRIM(C82))="n/a",LOWER(TRIM(C82))="na",LOWER(TRIM(C82))="pending",LOWER(TRIM(C82))="unavailable",LOWER(TRIM(C82))="denied",LOWER(TRIM(C82))="none",LOWER(TRIM(C82))="tbd",LOWER(TRIM(C82))="to be determined",LOWER(TRIM(C82))="-"),OR(LOWER(TRIM(D82))="unknown",LOWER(TRIM(D82))="not applicable",LOWER(TRIM(D82))="n/a",LOWER(TRIM(D82))="na",LOWER(TRIM(D82))="pending",LOWER(TRIM(D82))="unavailable",LOWER(TRIM(D82))="denied",LOWER(TRIM(D82))="none",LOWER(TRIM(D82))="tbd",LOWER(TRIM(D82))="to be determined",LOWER(TRIM(D82))="-"),OR(LOWER(TRIM(E82))="unknown",LOWER(TRIM(E82))="not applicable",LOWER(TRIM(E82))="n/a",LOWER(TRIM(E82))="na",LOWER(TRIM(E82))="pending",LOWER(TRIM(E82))="unavailable",LOWER(TRIM(E82))="denied",LOWER(TRIM(E82))="none",LOWER(TRIM(E82))="tbd",LOWER(TRIM(E82))="to be determined",LOWER(TRIM(E82))="-"),OR(LOWER(TRIM(F82))="unknown",LOWER(TRIM(F82))="not applicable",LOWER(TRIM(F82))="n/a",LOWER(TRIM(F82))="na",LOWER(TRIM(F82))="pending",LOWER(TRIM(F82))="unavailable",LOWER(TRIM(F82))="denied",LOWER(TRIM(F82))="none",LOWER(TRIM(F82))="tbd",LOWER(TRIM(F82))="to be determined",LOWER(TRIM(F82))="-"),OR(LOWER(TRIM(G82))="unknown",LOWER(TRIM(G82))="not applicable",LOWER(TRIM(G82))="n/a",LOWER(TRIM(G82))="na",LOWER(TRIM(G82))="pending",LOWER(TRIM(G82))="unavailable",LOWER(TRIM(G82))="denied",LOWER(TRIM(G82))="none",LOWER(TRIM(G82))="tbd",LOWER(TRIM(G82))="to be determined",LOWER(TRIM(G82))="-"),OR(LOWER(TRIM(H82))="unknown",LOWER(TRIM(H82))="not applicable",LOWER(TRIM(H82))="n/a",LOWER(TRIM(H82))="na",LOWER(TRIM(H82))="pending",LOWER(TRIM(H82))="unavailable",LOWER(TRIM(H82))="denied",LOWER(TRIM(H82))="none",LOWER(TRIM(H82))="tbd",LOWER(TRIM(H82))="to be determined",LOWER(TRIM(H82))="-"),OR(LOWER(TRIM(I82))="unknown",LOWER(TRIM(I82))="not applicable",LOWER(TRIM(I82))="n/a",LOWER(TRIM(I82))="na",LOWER(TRIM(I82))="pending",LOWER(TRIM(I82))="unavailable",LOWER(TRIM(I82))="denied",LOWER(TRIM(I82))="none",LOWER(TRIM(I82))="tbd",LOWER(TRIM(I82))="to be determined",LOWER(TRIM(I82))="-"),OR(LOWER(TRIM(J82))="unknown",LOWER(TRIM(J82))="not applicable",LOWER(TRIM(J82))="n/a",LOWER(TRIM(J82))="na",LOWER(TRIM(J82))="pending",LOWER(TRIM(J82))="unavailable",LOWER(TRIM(J82))="denied",LOWER(TRIM(J82))="none",LOWER(TRIM(J82))="tbd",LOWER(TRIM(J82))="to be determined",LOWER(TRIM(J82))="-"),OR(LOWER(TRIM(K82))="unknown",LOWER(TRIM(K82))="not applicable",LOWER(TRIM(K82))="n/a",LOWER(TRIM(K82))="na",LOWER(TRIM(K82))="pending",LOWER(TRIM(K82))="unavailable",LOWER(TRIM(K82))="denied",LOWER(TRIM(K82))="none",LOWER(TRIM(K82))="tbd",LOWER(TRIM(K82))="to be determined",LOWER(TRIM(K82))="-"),OR(LOWER(TRIM(L82))="unknown",LOWER(TRIM(L82))="not applicable",LOWER(TRIM(L82))="n/a",LOWER(TRIM(L82))="na",LOWER(TRIM(L82))="pending",LOWER(TRIM(L82))="unavailable",LOWER(TRIM(L82))="denied",LOWER(TRIM(L82))="none",LOWER(TRIM(L82))="tbd",LOWER(TRIM(L82))="to be determined",LOWER(TRIM(L82))="-"),OR(LOWER(TRIM(M82))="unknown",LOWER(TRIM(M82))="not applicable",LOWER(TRIM(M82))="n/a",LOWER(TRIM(M82))="na",LOWER(TRIM(M82))="pending",LOWER(TRIM(M82))="unavailable",LOWER(TRIM(M82))="denied",LOWER(TRIM(M82))="none",LOWER(TRIM(M82))="tbd",LOWER(TRIM(M82))="to be determined",LOWER(TRIM(M82))="-"),OR(LOWER(TRIM(Q82))="unknown",LOWER(TRIM(Q82))="not applicable",LOWER(TRIM(Q82))="n/a",LOWER(TRIM(Q82))="na",LOWER(TRIM(Q82))="pending",LOWER(TRIM(Q82))="unavailable",LOWER(TRIM(Q82))="denied",LOWER(TRIM(Q82))="none",LOWER(TRIM(Q82))="tbd",LOWER(TRIM(Q82))="to be determined",LOWER(TRIM(Q82))="-")),"MISSING_OR_PLACEHOLDER",IF(COUNTIF($A$2:$A$101,A82)&gt;1,"DUPLICATE_SOURCE_ROW_ID",IF(COUNTIFS($D$2:$D$101,D82,$I$2:$I$101,I82,$K$2:$K$101,K82,$L$2:$L$101,L82)&gt;1,"DUPLICATE_GRAIN_GROUP",IF(D82&lt;&gt;'Report setup'!$B$2,"MIXED_ACCOUNT",IF(M82&lt;&gt;'Report setup'!$B$3,"MIXED_CURRENCY",IF(OR(K82&lt;&gt;'Report setup'!$B$5,L82&lt;&gt;'Report setup'!$B$6),"OUT_OF_SCOPE_WINDOW",IF(Q82&lt;&gt;'Report setup'!$B$14,"MIXED_ACTION",IF(OR(NOT(ISNUMBER(N82)),NOT(ISNUMBER(O82)),NOT(ISNUMBER(P82)),NOT(ISNUMBER(R82))),"INVALID_NUMERIC",IF(OR(N82&lt;0,O82&lt;0,P82&lt;0,R82&lt;0),"NEGATIVE_VALUE",IF(OR(O82&lt;&gt;INT(O82),P82&lt;&gt;INT(P82),R82&lt;&gt;INT(R82)),"INVALID_NUMERIC",IF(P82&gt;O82,"CLICKS_EXCEED_IMPRESSIONS",""))))))))))))</x:f>
      </x:c>
      <x:c r="U82" t="str">
        <x:f>IF(S82="Accepted",A82,"")</x:f>
      </x:c>
      <x:c r="V82" t="str">
        <x:f>IF(S82="Held",A82,"")</x:f>
      </x:c>
    </x:row>
    <x:row r="83">
      <x:c r="S83" t="str">
        <x:f>IF(A83="","",IF(T83="","Accepted","Held"))</x:f>
      </x:c>
      <x:c r="T83" t="str">
        <x:f>IF(COUNTA(A83:R83)=0,"",IF(OR(COUNTBLANK(A83:M83)&gt;0,Q83="",R83="",OR(LOWER(TRIM(A83))="unknown",LOWER(TRIM(A83))="not applicable",LOWER(TRIM(A83))="n/a",LOWER(TRIM(A83))="na",LOWER(TRIM(A83))="pending",LOWER(TRIM(A83))="unavailable",LOWER(TRIM(A83))="denied",LOWER(TRIM(A83))="none",LOWER(TRIM(A83))="tbd",LOWER(TRIM(A83))="to be determined",LOWER(TRIM(A83))="-"),OR(LOWER(TRIM(B83))="unknown",LOWER(TRIM(B83))="not applicable",LOWER(TRIM(B83))="n/a",LOWER(TRIM(B83))="na",LOWER(TRIM(B83))="pending",LOWER(TRIM(B83))="unavailable",LOWER(TRIM(B83))="denied",LOWER(TRIM(B83))="none",LOWER(TRIM(B83))="tbd",LOWER(TRIM(B83))="to be determined",LOWER(TRIM(B83))="-"),OR(LOWER(TRIM(C83))="unknown",LOWER(TRIM(C83))="not applicable",LOWER(TRIM(C83))="n/a",LOWER(TRIM(C83))="na",LOWER(TRIM(C83))="pending",LOWER(TRIM(C83))="unavailable",LOWER(TRIM(C83))="denied",LOWER(TRIM(C83))="none",LOWER(TRIM(C83))="tbd",LOWER(TRIM(C83))="to be determined",LOWER(TRIM(C83))="-"),OR(LOWER(TRIM(D83))="unknown",LOWER(TRIM(D83))="not applicable",LOWER(TRIM(D83))="n/a",LOWER(TRIM(D83))="na",LOWER(TRIM(D83))="pending",LOWER(TRIM(D83))="unavailable",LOWER(TRIM(D83))="denied",LOWER(TRIM(D83))="none",LOWER(TRIM(D83))="tbd",LOWER(TRIM(D83))="to be determined",LOWER(TRIM(D83))="-"),OR(LOWER(TRIM(E83))="unknown",LOWER(TRIM(E83))="not applicable",LOWER(TRIM(E83))="n/a",LOWER(TRIM(E83))="na",LOWER(TRIM(E83))="pending",LOWER(TRIM(E83))="unavailable",LOWER(TRIM(E83))="denied",LOWER(TRIM(E83))="none",LOWER(TRIM(E83))="tbd",LOWER(TRIM(E83))="to be determined",LOWER(TRIM(E83))="-"),OR(LOWER(TRIM(F83))="unknown",LOWER(TRIM(F83))="not applicable",LOWER(TRIM(F83))="n/a",LOWER(TRIM(F83))="na",LOWER(TRIM(F83))="pending",LOWER(TRIM(F83))="unavailable",LOWER(TRIM(F83))="denied",LOWER(TRIM(F83))="none",LOWER(TRIM(F83))="tbd",LOWER(TRIM(F83))="to be determined",LOWER(TRIM(F83))="-"),OR(LOWER(TRIM(G83))="unknown",LOWER(TRIM(G83))="not applicable",LOWER(TRIM(G83))="n/a",LOWER(TRIM(G83))="na",LOWER(TRIM(G83))="pending",LOWER(TRIM(G83))="unavailable",LOWER(TRIM(G83))="denied",LOWER(TRIM(G83))="none",LOWER(TRIM(G83))="tbd",LOWER(TRIM(G83))="to be determined",LOWER(TRIM(G83))="-"),OR(LOWER(TRIM(H83))="unknown",LOWER(TRIM(H83))="not applicable",LOWER(TRIM(H83))="n/a",LOWER(TRIM(H83))="na",LOWER(TRIM(H83))="pending",LOWER(TRIM(H83))="unavailable",LOWER(TRIM(H83))="denied",LOWER(TRIM(H83))="none",LOWER(TRIM(H83))="tbd",LOWER(TRIM(H83))="to be determined",LOWER(TRIM(H83))="-"),OR(LOWER(TRIM(I83))="unknown",LOWER(TRIM(I83))="not applicable",LOWER(TRIM(I83))="n/a",LOWER(TRIM(I83))="na",LOWER(TRIM(I83))="pending",LOWER(TRIM(I83))="unavailable",LOWER(TRIM(I83))="denied",LOWER(TRIM(I83))="none",LOWER(TRIM(I83))="tbd",LOWER(TRIM(I83))="to be determined",LOWER(TRIM(I83))="-"),OR(LOWER(TRIM(J83))="unknown",LOWER(TRIM(J83))="not applicable",LOWER(TRIM(J83))="n/a",LOWER(TRIM(J83))="na",LOWER(TRIM(J83))="pending",LOWER(TRIM(J83))="unavailable",LOWER(TRIM(J83))="denied",LOWER(TRIM(J83))="none",LOWER(TRIM(J83))="tbd",LOWER(TRIM(J83))="to be determined",LOWER(TRIM(J83))="-"),OR(LOWER(TRIM(K83))="unknown",LOWER(TRIM(K83))="not applicable",LOWER(TRIM(K83))="n/a",LOWER(TRIM(K83))="na",LOWER(TRIM(K83))="pending",LOWER(TRIM(K83))="unavailable",LOWER(TRIM(K83))="denied",LOWER(TRIM(K83))="none",LOWER(TRIM(K83))="tbd",LOWER(TRIM(K83))="to be determined",LOWER(TRIM(K83))="-"),OR(LOWER(TRIM(L83))="unknown",LOWER(TRIM(L83))="not applicable",LOWER(TRIM(L83))="n/a",LOWER(TRIM(L83))="na",LOWER(TRIM(L83))="pending",LOWER(TRIM(L83))="unavailable",LOWER(TRIM(L83))="denied",LOWER(TRIM(L83))="none",LOWER(TRIM(L83))="tbd",LOWER(TRIM(L83))="to be determined",LOWER(TRIM(L83))="-"),OR(LOWER(TRIM(M83))="unknown",LOWER(TRIM(M83))="not applicable",LOWER(TRIM(M83))="n/a",LOWER(TRIM(M83))="na",LOWER(TRIM(M83))="pending",LOWER(TRIM(M83))="unavailable",LOWER(TRIM(M83))="denied",LOWER(TRIM(M83))="none",LOWER(TRIM(M83))="tbd",LOWER(TRIM(M83))="to be determined",LOWER(TRIM(M83))="-"),OR(LOWER(TRIM(Q83))="unknown",LOWER(TRIM(Q83))="not applicable",LOWER(TRIM(Q83))="n/a",LOWER(TRIM(Q83))="na",LOWER(TRIM(Q83))="pending",LOWER(TRIM(Q83))="unavailable",LOWER(TRIM(Q83))="denied",LOWER(TRIM(Q83))="none",LOWER(TRIM(Q83))="tbd",LOWER(TRIM(Q83))="to be determined",LOWER(TRIM(Q83))="-")),"MISSING_OR_PLACEHOLDER",IF(COUNTIF($A$2:$A$101,A83)&gt;1,"DUPLICATE_SOURCE_ROW_ID",IF(COUNTIFS($D$2:$D$101,D83,$I$2:$I$101,I83,$K$2:$K$101,K83,$L$2:$L$101,L83)&gt;1,"DUPLICATE_GRAIN_GROUP",IF(D83&lt;&gt;'Report setup'!$B$2,"MIXED_ACCOUNT",IF(M83&lt;&gt;'Report setup'!$B$3,"MIXED_CURRENCY",IF(OR(K83&lt;&gt;'Report setup'!$B$5,L83&lt;&gt;'Report setup'!$B$6),"OUT_OF_SCOPE_WINDOW",IF(Q83&lt;&gt;'Report setup'!$B$14,"MIXED_ACTION",IF(OR(NOT(ISNUMBER(N83)),NOT(ISNUMBER(O83)),NOT(ISNUMBER(P83)),NOT(ISNUMBER(R83))),"INVALID_NUMERIC",IF(OR(N83&lt;0,O83&lt;0,P83&lt;0,R83&lt;0),"NEGATIVE_VALUE",IF(OR(O83&lt;&gt;INT(O83),P83&lt;&gt;INT(P83),R83&lt;&gt;INT(R83)),"INVALID_NUMERIC",IF(P83&gt;O83,"CLICKS_EXCEED_IMPRESSIONS",""))))))))))))</x:f>
      </x:c>
      <x:c r="U83" t="str">
        <x:f>IF(S83="Accepted",A83,"")</x:f>
      </x:c>
      <x:c r="V83" t="str">
        <x:f>IF(S83="Held",A83,"")</x:f>
      </x:c>
    </x:row>
    <x:row r="84">
      <x:c r="S84" t="str">
        <x:f>IF(A84="","",IF(T84="","Accepted","Held"))</x:f>
      </x:c>
      <x:c r="T84" t="str">
        <x:f>IF(COUNTA(A84:R84)=0,"",IF(OR(COUNTBLANK(A84:M84)&gt;0,Q84="",R84="",OR(LOWER(TRIM(A84))="unknown",LOWER(TRIM(A84))="not applicable",LOWER(TRIM(A84))="n/a",LOWER(TRIM(A84))="na",LOWER(TRIM(A84))="pending",LOWER(TRIM(A84))="unavailable",LOWER(TRIM(A84))="denied",LOWER(TRIM(A84))="none",LOWER(TRIM(A84))="tbd",LOWER(TRIM(A84))="to be determined",LOWER(TRIM(A84))="-"),OR(LOWER(TRIM(B84))="unknown",LOWER(TRIM(B84))="not applicable",LOWER(TRIM(B84))="n/a",LOWER(TRIM(B84))="na",LOWER(TRIM(B84))="pending",LOWER(TRIM(B84))="unavailable",LOWER(TRIM(B84))="denied",LOWER(TRIM(B84))="none",LOWER(TRIM(B84))="tbd",LOWER(TRIM(B84))="to be determined",LOWER(TRIM(B84))="-"),OR(LOWER(TRIM(C84))="unknown",LOWER(TRIM(C84))="not applicable",LOWER(TRIM(C84))="n/a",LOWER(TRIM(C84))="na",LOWER(TRIM(C84))="pending",LOWER(TRIM(C84))="unavailable",LOWER(TRIM(C84))="denied",LOWER(TRIM(C84))="none",LOWER(TRIM(C84))="tbd",LOWER(TRIM(C84))="to be determined",LOWER(TRIM(C84))="-"),OR(LOWER(TRIM(D84))="unknown",LOWER(TRIM(D84))="not applicable",LOWER(TRIM(D84))="n/a",LOWER(TRIM(D84))="na",LOWER(TRIM(D84))="pending",LOWER(TRIM(D84))="unavailable",LOWER(TRIM(D84))="denied",LOWER(TRIM(D84))="none",LOWER(TRIM(D84))="tbd",LOWER(TRIM(D84))="to be determined",LOWER(TRIM(D84))="-"),OR(LOWER(TRIM(E84))="unknown",LOWER(TRIM(E84))="not applicable",LOWER(TRIM(E84))="n/a",LOWER(TRIM(E84))="na",LOWER(TRIM(E84))="pending",LOWER(TRIM(E84))="unavailable",LOWER(TRIM(E84))="denied",LOWER(TRIM(E84))="none",LOWER(TRIM(E84))="tbd",LOWER(TRIM(E84))="to be determined",LOWER(TRIM(E84))="-"),OR(LOWER(TRIM(F84))="unknown",LOWER(TRIM(F84))="not applicable",LOWER(TRIM(F84))="n/a",LOWER(TRIM(F84))="na",LOWER(TRIM(F84))="pending",LOWER(TRIM(F84))="unavailable",LOWER(TRIM(F84))="denied",LOWER(TRIM(F84))="none",LOWER(TRIM(F84))="tbd",LOWER(TRIM(F84))="to be determined",LOWER(TRIM(F84))="-"),OR(LOWER(TRIM(G84))="unknown",LOWER(TRIM(G84))="not applicable",LOWER(TRIM(G84))="n/a",LOWER(TRIM(G84))="na",LOWER(TRIM(G84))="pending",LOWER(TRIM(G84))="unavailable",LOWER(TRIM(G84))="denied",LOWER(TRIM(G84))="none",LOWER(TRIM(G84))="tbd",LOWER(TRIM(G84))="to be determined",LOWER(TRIM(G84))="-"),OR(LOWER(TRIM(H84))="unknown",LOWER(TRIM(H84))="not applicable",LOWER(TRIM(H84))="n/a",LOWER(TRIM(H84))="na",LOWER(TRIM(H84))="pending",LOWER(TRIM(H84))="unavailable",LOWER(TRIM(H84))="denied",LOWER(TRIM(H84))="none",LOWER(TRIM(H84))="tbd",LOWER(TRIM(H84))="to be determined",LOWER(TRIM(H84))="-"),OR(LOWER(TRIM(I84))="unknown",LOWER(TRIM(I84))="not applicable",LOWER(TRIM(I84))="n/a",LOWER(TRIM(I84))="na",LOWER(TRIM(I84))="pending",LOWER(TRIM(I84))="unavailable",LOWER(TRIM(I84))="denied",LOWER(TRIM(I84))="none",LOWER(TRIM(I84))="tbd",LOWER(TRIM(I84))="to be determined",LOWER(TRIM(I84))="-"),OR(LOWER(TRIM(J84))="unknown",LOWER(TRIM(J84))="not applicable",LOWER(TRIM(J84))="n/a",LOWER(TRIM(J84))="na",LOWER(TRIM(J84))="pending",LOWER(TRIM(J84))="unavailable",LOWER(TRIM(J84))="denied",LOWER(TRIM(J84))="none",LOWER(TRIM(J84))="tbd",LOWER(TRIM(J84))="to be determined",LOWER(TRIM(J84))="-"),OR(LOWER(TRIM(K84))="unknown",LOWER(TRIM(K84))="not applicable",LOWER(TRIM(K84))="n/a",LOWER(TRIM(K84))="na",LOWER(TRIM(K84))="pending",LOWER(TRIM(K84))="unavailable",LOWER(TRIM(K84))="denied",LOWER(TRIM(K84))="none",LOWER(TRIM(K84))="tbd",LOWER(TRIM(K84))="to be determined",LOWER(TRIM(K84))="-"),OR(LOWER(TRIM(L84))="unknown",LOWER(TRIM(L84))="not applicable",LOWER(TRIM(L84))="n/a",LOWER(TRIM(L84))="na",LOWER(TRIM(L84))="pending",LOWER(TRIM(L84))="unavailable",LOWER(TRIM(L84))="denied",LOWER(TRIM(L84))="none",LOWER(TRIM(L84))="tbd",LOWER(TRIM(L84))="to be determined",LOWER(TRIM(L84))="-"),OR(LOWER(TRIM(M84))="unknown",LOWER(TRIM(M84))="not applicable",LOWER(TRIM(M84))="n/a",LOWER(TRIM(M84))="na",LOWER(TRIM(M84))="pending",LOWER(TRIM(M84))="unavailable",LOWER(TRIM(M84))="denied",LOWER(TRIM(M84))="none",LOWER(TRIM(M84))="tbd",LOWER(TRIM(M84))="to be determined",LOWER(TRIM(M84))="-"),OR(LOWER(TRIM(Q84))="unknown",LOWER(TRIM(Q84))="not applicable",LOWER(TRIM(Q84))="n/a",LOWER(TRIM(Q84))="na",LOWER(TRIM(Q84))="pending",LOWER(TRIM(Q84))="unavailable",LOWER(TRIM(Q84))="denied",LOWER(TRIM(Q84))="none",LOWER(TRIM(Q84))="tbd",LOWER(TRIM(Q84))="to be determined",LOWER(TRIM(Q84))="-")),"MISSING_OR_PLACEHOLDER",IF(COUNTIF($A$2:$A$101,A84)&gt;1,"DUPLICATE_SOURCE_ROW_ID",IF(COUNTIFS($D$2:$D$101,D84,$I$2:$I$101,I84,$K$2:$K$101,K84,$L$2:$L$101,L84)&gt;1,"DUPLICATE_GRAIN_GROUP",IF(D84&lt;&gt;'Report setup'!$B$2,"MIXED_ACCOUNT",IF(M84&lt;&gt;'Report setup'!$B$3,"MIXED_CURRENCY",IF(OR(K84&lt;&gt;'Report setup'!$B$5,L84&lt;&gt;'Report setup'!$B$6),"OUT_OF_SCOPE_WINDOW",IF(Q84&lt;&gt;'Report setup'!$B$14,"MIXED_ACTION",IF(OR(NOT(ISNUMBER(N84)),NOT(ISNUMBER(O84)),NOT(ISNUMBER(P84)),NOT(ISNUMBER(R84))),"INVALID_NUMERIC",IF(OR(N84&lt;0,O84&lt;0,P84&lt;0,R84&lt;0),"NEGATIVE_VALUE",IF(OR(O84&lt;&gt;INT(O84),P84&lt;&gt;INT(P84),R84&lt;&gt;INT(R84)),"INVALID_NUMERIC",IF(P84&gt;O84,"CLICKS_EXCEED_IMPRESSIONS",""))))))))))))</x:f>
      </x:c>
      <x:c r="U84" t="str">
        <x:f>IF(S84="Accepted",A84,"")</x:f>
      </x:c>
      <x:c r="V84" t="str">
        <x:f>IF(S84="Held",A84,"")</x:f>
      </x:c>
    </x:row>
    <x:row r="85">
      <x:c r="S85" t="str">
        <x:f>IF(A85="","",IF(T85="","Accepted","Held"))</x:f>
      </x:c>
      <x:c r="T85" t="str">
        <x:f>IF(COUNTA(A85:R85)=0,"",IF(OR(COUNTBLANK(A85:M85)&gt;0,Q85="",R85="",OR(LOWER(TRIM(A85))="unknown",LOWER(TRIM(A85))="not applicable",LOWER(TRIM(A85))="n/a",LOWER(TRIM(A85))="na",LOWER(TRIM(A85))="pending",LOWER(TRIM(A85))="unavailable",LOWER(TRIM(A85))="denied",LOWER(TRIM(A85))="none",LOWER(TRIM(A85))="tbd",LOWER(TRIM(A85))="to be determined",LOWER(TRIM(A85))="-"),OR(LOWER(TRIM(B85))="unknown",LOWER(TRIM(B85))="not applicable",LOWER(TRIM(B85))="n/a",LOWER(TRIM(B85))="na",LOWER(TRIM(B85))="pending",LOWER(TRIM(B85))="unavailable",LOWER(TRIM(B85))="denied",LOWER(TRIM(B85))="none",LOWER(TRIM(B85))="tbd",LOWER(TRIM(B85))="to be determined",LOWER(TRIM(B85))="-"),OR(LOWER(TRIM(C85))="unknown",LOWER(TRIM(C85))="not applicable",LOWER(TRIM(C85))="n/a",LOWER(TRIM(C85))="na",LOWER(TRIM(C85))="pending",LOWER(TRIM(C85))="unavailable",LOWER(TRIM(C85))="denied",LOWER(TRIM(C85))="none",LOWER(TRIM(C85))="tbd",LOWER(TRIM(C85))="to be determined",LOWER(TRIM(C85))="-"),OR(LOWER(TRIM(D85))="unknown",LOWER(TRIM(D85))="not applicable",LOWER(TRIM(D85))="n/a",LOWER(TRIM(D85))="na",LOWER(TRIM(D85))="pending",LOWER(TRIM(D85))="unavailable",LOWER(TRIM(D85))="denied",LOWER(TRIM(D85))="none",LOWER(TRIM(D85))="tbd",LOWER(TRIM(D85))="to be determined",LOWER(TRIM(D85))="-"),OR(LOWER(TRIM(E85))="unknown",LOWER(TRIM(E85))="not applicable",LOWER(TRIM(E85))="n/a",LOWER(TRIM(E85))="na",LOWER(TRIM(E85))="pending",LOWER(TRIM(E85))="unavailable",LOWER(TRIM(E85))="denied",LOWER(TRIM(E85))="none",LOWER(TRIM(E85))="tbd",LOWER(TRIM(E85))="to be determined",LOWER(TRIM(E85))="-"),OR(LOWER(TRIM(F85))="unknown",LOWER(TRIM(F85))="not applicable",LOWER(TRIM(F85))="n/a",LOWER(TRIM(F85))="na",LOWER(TRIM(F85))="pending",LOWER(TRIM(F85))="unavailable",LOWER(TRIM(F85))="denied",LOWER(TRIM(F85))="none",LOWER(TRIM(F85))="tbd",LOWER(TRIM(F85))="to be determined",LOWER(TRIM(F85))="-"),OR(LOWER(TRIM(G85))="unknown",LOWER(TRIM(G85))="not applicable",LOWER(TRIM(G85))="n/a",LOWER(TRIM(G85))="na",LOWER(TRIM(G85))="pending",LOWER(TRIM(G85))="unavailable",LOWER(TRIM(G85))="denied",LOWER(TRIM(G85))="none",LOWER(TRIM(G85))="tbd",LOWER(TRIM(G85))="to be determined",LOWER(TRIM(G85))="-"),OR(LOWER(TRIM(H85))="unknown",LOWER(TRIM(H85))="not applicable",LOWER(TRIM(H85))="n/a",LOWER(TRIM(H85))="na",LOWER(TRIM(H85))="pending",LOWER(TRIM(H85))="unavailable",LOWER(TRIM(H85))="denied",LOWER(TRIM(H85))="none",LOWER(TRIM(H85))="tbd",LOWER(TRIM(H85))="to be determined",LOWER(TRIM(H85))="-"),OR(LOWER(TRIM(I85))="unknown",LOWER(TRIM(I85))="not applicable",LOWER(TRIM(I85))="n/a",LOWER(TRIM(I85))="na",LOWER(TRIM(I85))="pending",LOWER(TRIM(I85))="unavailable",LOWER(TRIM(I85))="denied",LOWER(TRIM(I85))="none",LOWER(TRIM(I85))="tbd",LOWER(TRIM(I85))="to be determined",LOWER(TRIM(I85))="-"),OR(LOWER(TRIM(J85))="unknown",LOWER(TRIM(J85))="not applicable",LOWER(TRIM(J85))="n/a",LOWER(TRIM(J85))="na",LOWER(TRIM(J85))="pending",LOWER(TRIM(J85))="unavailable",LOWER(TRIM(J85))="denied",LOWER(TRIM(J85))="none",LOWER(TRIM(J85))="tbd",LOWER(TRIM(J85))="to be determined",LOWER(TRIM(J85))="-"),OR(LOWER(TRIM(K85))="unknown",LOWER(TRIM(K85))="not applicable",LOWER(TRIM(K85))="n/a",LOWER(TRIM(K85))="na",LOWER(TRIM(K85))="pending",LOWER(TRIM(K85))="unavailable",LOWER(TRIM(K85))="denied",LOWER(TRIM(K85))="none",LOWER(TRIM(K85))="tbd",LOWER(TRIM(K85))="to be determined",LOWER(TRIM(K85))="-"),OR(LOWER(TRIM(L85))="unknown",LOWER(TRIM(L85))="not applicable",LOWER(TRIM(L85))="n/a",LOWER(TRIM(L85))="na",LOWER(TRIM(L85))="pending",LOWER(TRIM(L85))="unavailable",LOWER(TRIM(L85))="denied",LOWER(TRIM(L85))="none",LOWER(TRIM(L85))="tbd",LOWER(TRIM(L85))="to be determined",LOWER(TRIM(L85))="-"),OR(LOWER(TRIM(M85))="unknown",LOWER(TRIM(M85))="not applicable",LOWER(TRIM(M85))="n/a",LOWER(TRIM(M85))="na",LOWER(TRIM(M85))="pending",LOWER(TRIM(M85))="unavailable",LOWER(TRIM(M85))="denied",LOWER(TRIM(M85))="none",LOWER(TRIM(M85))="tbd",LOWER(TRIM(M85))="to be determined",LOWER(TRIM(M85))="-"),OR(LOWER(TRIM(Q85))="unknown",LOWER(TRIM(Q85))="not applicable",LOWER(TRIM(Q85))="n/a",LOWER(TRIM(Q85))="na",LOWER(TRIM(Q85))="pending",LOWER(TRIM(Q85))="unavailable",LOWER(TRIM(Q85))="denied",LOWER(TRIM(Q85))="none",LOWER(TRIM(Q85))="tbd",LOWER(TRIM(Q85))="to be determined",LOWER(TRIM(Q85))="-")),"MISSING_OR_PLACEHOLDER",IF(COUNTIF($A$2:$A$101,A85)&gt;1,"DUPLICATE_SOURCE_ROW_ID",IF(COUNTIFS($D$2:$D$101,D85,$I$2:$I$101,I85,$K$2:$K$101,K85,$L$2:$L$101,L85)&gt;1,"DUPLICATE_GRAIN_GROUP",IF(D85&lt;&gt;'Report setup'!$B$2,"MIXED_ACCOUNT",IF(M85&lt;&gt;'Report setup'!$B$3,"MIXED_CURRENCY",IF(OR(K85&lt;&gt;'Report setup'!$B$5,L85&lt;&gt;'Report setup'!$B$6),"OUT_OF_SCOPE_WINDOW",IF(Q85&lt;&gt;'Report setup'!$B$14,"MIXED_ACTION",IF(OR(NOT(ISNUMBER(N85)),NOT(ISNUMBER(O85)),NOT(ISNUMBER(P85)),NOT(ISNUMBER(R85))),"INVALID_NUMERIC",IF(OR(N85&lt;0,O85&lt;0,P85&lt;0,R85&lt;0),"NEGATIVE_VALUE",IF(OR(O85&lt;&gt;INT(O85),P85&lt;&gt;INT(P85),R85&lt;&gt;INT(R85)),"INVALID_NUMERIC",IF(P85&gt;O85,"CLICKS_EXCEED_IMPRESSIONS",""))))))))))))</x:f>
      </x:c>
      <x:c r="U85" t="str">
        <x:f>IF(S85="Accepted",A85,"")</x:f>
      </x:c>
      <x:c r="V85" t="str">
        <x:f>IF(S85="Held",A85,"")</x:f>
      </x:c>
    </x:row>
    <x:row r="86">
      <x:c r="S86" t="str">
        <x:f>IF(A86="","",IF(T86="","Accepted","Held"))</x:f>
      </x:c>
      <x:c r="T86" t="str">
        <x:f>IF(COUNTA(A86:R86)=0,"",IF(OR(COUNTBLANK(A86:M86)&gt;0,Q86="",R86="",OR(LOWER(TRIM(A86))="unknown",LOWER(TRIM(A86))="not applicable",LOWER(TRIM(A86))="n/a",LOWER(TRIM(A86))="na",LOWER(TRIM(A86))="pending",LOWER(TRIM(A86))="unavailable",LOWER(TRIM(A86))="denied",LOWER(TRIM(A86))="none",LOWER(TRIM(A86))="tbd",LOWER(TRIM(A86))="to be determined",LOWER(TRIM(A86))="-"),OR(LOWER(TRIM(B86))="unknown",LOWER(TRIM(B86))="not applicable",LOWER(TRIM(B86))="n/a",LOWER(TRIM(B86))="na",LOWER(TRIM(B86))="pending",LOWER(TRIM(B86))="unavailable",LOWER(TRIM(B86))="denied",LOWER(TRIM(B86))="none",LOWER(TRIM(B86))="tbd",LOWER(TRIM(B86))="to be determined",LOWER(TRIM(B86))="-"),OR(LOWER(TRIM(C86))="unknown",LOWER(TRIM(C86))="not applicable",LOWER(TRIM(C86))="n/a",LOWER(TRIM(C86))="na",LOWER(TRIM(C86))="pending",LOWER(TRIM(C86))="unavailable",LOWER(TRIM(C86))="denied",LOWER(TRIM(C86))="none",LOWER(TRIM(C86))="tbd",LOWER(TRIM(C86))="to be determined",LOWER(TRIM(C86))="-"),OR(LOWER(TRIM(D86))="unknown",LOWER(TRIM(D86))="not applicable",LOWER(TRIM(D86))="n/a",LOWER(TRIM(D86))="na",LOWER(TRIM(D86))="pending",LOWER(TRIM(D86))="unavailable",LOWER(TRIM(D86))="denied",LOWER(TRIM(D86))="none",LOWER(TRIM(D86))="tbd",LOWER(TRIM(D86))="to be determined",LOWER(TRIM(D86))="-"),OR(LOWER(TRIM(E86))="unknown",LOWER(TRIM(E86))="not applicable",LOWER(TRIM(E86))="n/a",LOWER(TRIM(E86))="na",LOWER(TRIM(E86))="pending",LOWER(TRIM(E86))="unavailable",LOWER(TRIM(E86))="denied",LOWER(TRIM(E86))="none",LOWER(TRIM(E86))="tbd",LOWER(TRIM(E86))="to be determined",LOWER(TRIM(E86))="-"),OR(LOWER(TRIM(F86))="unknown",LOWER(TRIM(F86))="not applicable",LOWER(TRIM(F86))="n/a",LOWER(TRIM(F86))="na",LOWER(TRIM(F86))="pending",LOWER(TRIM(F86))="unavailable",LOWER(TRIM(F86))="denied",LOWER(TRIM(F86))="none",LOWER(TRIM(F86))="tbd",LOWER(TRIM(F86))="to be determined",LOWER(TRIM(F86))="-"),OR(LOWER(TRIM(G86))="unknown",LOWER(TRIM(G86))="not applicable",LOWER(TRIM(G86))="n/a",LOWER(TRIM(G86))="na",LOWER(TRIM(G86))="pending",LOWER(TRIM(G86))="unavailable",LOWER(TRIM(G86))="denied",LOWER(TRIM(G86))="none",LOWER(TRIM(G86))="tbd",LOWER(TRIM(G86))="to be determined",LOWER(TRIM(G86))="-"),OR(LOWER(TRIM(H86))="unknown",LOWER(TRIM(H86))="not applicable",LOWER(TRIM(H86))="n/a",LOWER(TRIM(H86))="na",LOWER(TRIM(H86))="pending",LOWER(TRIM(H86))="unavailable",LOWER(TRIM(H86))="denied",LOWER(TRIM(H86))="none",LOWER(TRIM(H86))="tbd",LOWER(TRIM(H86))="to be determined",LOWER(TRIM(H86))="-"),OR(LOWER(TRIM(I86))="unknown",LOWER(TRIM(I86))="not applicable",LOWER(TRIM(I86))="n/a",LOWER(TRIM(I86))="na",LOWER(TRIM(I86))="pending",LOWER(TRIM(I86))="unavailable",LOWER(TRIM(I86))="denied",LOWER(TRIM(I86))="none",LOWER(TRIM(I86))="tbd",LOWER(TRIM(I86))="to be determined",LOWER(TRIM(I86))="-"),OR(LOWER(TRIM(J86))="unknown",LOWER(TRIM(J86))="not applicable",LOWER(TRIM(J86))="n/a",LOWER(TRIM(J86))="na",LOWER(TRIM(J86))="pending",LOWER(TRIM(J86))="unavailable",LOWER(TRIM(J86))="denied",LOWER(TRIM(J86))="none",LOWER(TRIM(J86))="tbd",LOWER(TRIM(J86))="to be determined",LOWER(TRIM(J86))="-"),OR(LOWER(TRIM(K86))="unknown",LOWER(TRIM(K86))="not applicable",LOWER(TRIM(K86))="n/a",LOWER(TRIM(K86))="na",LOWER(TRIM(K86))="pending",LOWER(TRIM(K86))="unavailable",LOWER(TRIM(K86))="denied",LOWER(TRIM(K86))="none",LOWER(TRIM(K86))="tbd",LOWER(TRIM(K86))="to be determined",LOWER(TRIM(K86))="-"),OR(LOWER(TRIM(L86))="unknown",LOWER(TRIM(L86))="not applicable",LOWER(TRIM(L86))="n/a",LOWER(TRIM(L86))="na",LOWER(TRIM(L86))="pending",LOWER(TRIM(L86))="unavailable",LOWER(TRIM(L86))="denied",LOWER(TRIM(L86))="none",LOWER(TRIM(L86))="tbd",LOWER(TRIM(L86))="to be determined",LOWER(TRIM(L86))="-"),OR(LOWER(TRIM(M86))="unknown",LOWER(TRIM(M86))="not applicable",LOWER(TRIM(M86))="n/a",LOWER(TRIM(M86))="na",LOWER(TRIM(M86))="pending",LOWER(TRIM(M86))="unavailable",LOWER(TRIM(M86))="denied",LOWER(TRIM(M86))="none",LOWER(TRIM(M86))="tbd",LOWER(TRIM(M86))="to be determined",LOWER(TRIM(M86))="-"),OR(LOWER(TRIM(Q86))="unknown",LOWER(TRIM(Q86))="not applicable",LOWER(TRIM(Q86))="n/a",LOWER(TRIM(Q86))="na",LOWER(TRIM(Q86))="pending",LOWER(TRIM(Q86))="unavailable",LOWER(TRIM(Q86))="denied",LOWER(TRIM(Q86))="none",LOWER(TRIM(Q86))="tbd",LOWER(TRIM(Q86))="to be determined",LOWER(TRIM(Q86))="-")),"MISSING_OR_PLACEHOLDER",IF(COUNTIF($A$2:$A$101,A86)&gt;1,"DUPLICATE_SOURCE_ROW_ID",IF(COUNTIFS($D$2:$D$101,D86,$I$2:$I$101,I86,$K$2:$K$101,K86,$L$2:$L$101,L86)&gt;1,"DUPLICATE_GRAIN_GROUP",IF(D86&lt;&gt;'Report setup'!$B$2,"MIXED_ACCOUNT",IF(M86&lt;&gt;'Report setup'!$B$3,"MIXED_CURRENCY",IF(OR(K86&lt;&gt;'Report setup'!$B$5,L86&lt;&gt;'Report setup'!$B$6),"OUT_OF_SCOPE_WINDOW",IF(Q86&lt;&gt;'Report setup'!$B$14,"MIXED_ACTION",IF(OR(NOT(ISNUMBER(N86)),NOT(ISNUMBER(O86)),NOT(ISNUMBER(P86)),NOT(ISNUMBER(R86))),"INVALID_NUMERIC",IF(OR(N86&lt;0,O86&lt;0,P86&lt;0,R86&lt;0),"NEGATIVE_VALUE",IF(OR(O86&lt;&gt;INT(O86),P86&lt;&gt;INT(P86),R86&lt;&gt;INT(R86)),"INVALID_NUMERIC",IF(P86&gt;O86,"CLICKS_EXCEED_IMPRESSIONS",""))))))))))))</x:f>
      </x:c>
      <x:c r="U86" t="str">
        <x:f>IF(S86="Accepted",A86,"")</x:f>
      </x:c>
      <x:c r="V86" t="str">
        <x:f>IF(S86="Held",A86,"")</x:f>
      </x:c>
    </x:row>
    <x:row r="87">
      <x:c r="S87" t="str">
        <x:f>IF(A87="","",IF(T87="","Accepted","Held"))</x:f>
      </x:c>
      <x:c r="T87" t="str">
        <x:f>IF(COUNTA(A87:R87)=0,"",IF(OR(COUNTBLANK(A87:M87)&gt;0,Q87="",R87="",OR(LOWER(TRIM(A87))="unknown",LOWER(TRIM(A87))="not applicable",LOWER(TRIM(A87))="n/a",LOWER(TRIM(A87))="na",LOWER(TRIM(A87))="pending",LOWER(TRIM(A87))="unavailable",LOWER(TRIM(A87))="denied",LOWER(TRIM(A87))="none",LOWER(TRIM(A87))="tbd",LOWER(TRIM(A87))="to be determined",LOWER(TRIM(A87))="-"),OR(LOWER(TRIM(B87))="unknown",LOWER(TRIM(B87))="not applicable",LOWER(TRIM(B87))="n/a",LOWER(TRIM(B87))="na",LOWER(TRIM(B87))="pending",LOWER(TRIM(B87))="unavailable",LOWER(TRIM(B87))="denied",LOWER(TRIM(B87))="none",LOWER(TRIM(B87))="tbd",LOWER(TRIM(B87))="to be determined",LOWER(TRIM(B87))="-"),OR(LOWER(TRIM(C87))="unknown",LOWER(TRIM(C87))="not applicable",LOWER(TRIM(C87))="n/a",LOWER(TRIM(C87))="na",LOWER(TRIM(C87))="pending",LOWER(TRIM(C87))="unavailable",LOWER(TRIM(C87))="denied",LOWER(TRIM(C87))="none",LOWER(TRIM(C87))="tbd",LOWER(TRIM(C87))="to be determined",LOWER(TRIM(C87))="-"),OR(LOWER(TRIM(D87))="unknown",LOWER(TRIM(D87))="not applicable",LOWER(TRIM(D87))="n/a",LOWER(TRIM(D87))="na",LOWER(TRIM(D87))="pending",LOWER(TRIM(D87))="unavailable",LOWER(TRIM(D87))="denied",LOWER(TRIM(D87))="none",LOWER(TRIM(D87))="tbd",LOWER(TRIM(D87))="to be determined",LOWER(TRIM(D87))="-"),OR(LOWER(TRIM(E87))="unknown",LOWER(TRIM(E87))="not applicable",LOWER(TRIM(E87))="n/a",LOWER(TRIM(E87))="na",LOWER(TRIM(E87))="pending",LOWER(TRIM(E87))="unavailable",LOWER(TRIM(E87))="denied",LOWER(TRIM(E87))="none",LOWER(TRIM(E87))="tbd",LOWER(TRIM(E87))="to be determined",LOWER(TRIM(E87))="-"),OR(LOWER(TRIM(F87))="unknown",LOWER(TRIM(F87))="not applicable",LOWER(TRIM(F87))="n/a",LOWER(TRIM(F87))="na",LOWER(TRIM(F87))="pending",LOWER(TRIM(F87))="unavailable",LOWER(TRIM(F87))="denied",LOWER(TRIM(F87))="none",LOWER(TRIM(F87))="tbd",LOWER(TRIM(F87))="to be determined",LOWER(TRIM(F87))="-"),OR(LOWER(TRIM(G87))="unknown",LOWER(TRIM(G87))="not applicable",LOWER(TRIM(G87))="n/a",LOWER(TRIM(G87))="na",LOWER(TRIM(G87))="pending",LOWER(TRIM(G87))="unavailable",LOWER(TRIM(G87))="denied",LOWER(TRIM(G87))="none",LOWER(TRIM(G87))="tbd",LOWER(TRIM(G87))="to be determined",LOWER(TRIM(G87))="-"),OR(LOWER(TRIM(H87))="unknown",LOWER(TRIM(H87))="not applicable",LOWER(TRIM(H87))="n/a",LOWER(TRIM(H87))="na",LOWER(TRIM(H87))="pending",LOWER(TRIM(H87))="unavailable",LOWER(TRIM(H87))="denied",LOWER(TRIM(H87))="none",LOWER(TRIM(H87))="tbd",LOWER(TRIM(H87))="to be determined",LOWER(TRIM(H87))="-"),OR(LOWER(TRIM(I87))="unknown",LOWER(TRIM(I87))="not applicable",LOWER(TRIM(I87))="n/a",LOWER(TRIM(I87))="na",LOWER(TRIM(I87))="pending",LOWER(TRIM(I87))="unavailable",LOWER(TRIM(I87))="denied",LOWER(TRIM(I87))="none",LOWER(TRIM(I87))="tbd",LOWER(TRIM(I87))="to be determined",LOWER(TRIM(I87))="-"),OR(LOWER(TRIM(J87))="unknown",LOWER(TRIM(J87))="not applicable",LOWER(TRIM(J87))="n/a",LOWER(TRIM(J87))="na",LOWER(TRIM(J87))="pending",LOWER(TRIM(J87))="unavailable",LOWER(TRIM(J87))="denied",LOWER(TRIM(J87))="none",LOWER(TRIM(J87))="tbd",LOWER(TRIM(J87))="to be determined",LOWER(TRIM(J87))="-"),OR(LOWER(TRIM(K87))="unknown",LOWER(TRIM(K87))="not applicable",LOWER(TRIM(K87))="n/a",LOWER(TRIM(K87))="na",LOWER(TRIM(K87))="pending",LOWER(TRIM(K87))="unavailable",LOWER(TRIM(K87))="denied",LOWER(TRIM(K87))="none",LOWER(TRIM(K87))="tbd",LOWER(TRIM(K87))="to be determined",LOWER(TRIM(K87))="-"),OR(LOWER(TRIM(L87))="unknown",LOWER(TRIM(L87))="not applicable",LOWER(TRIM(L87))="n/a",LOWER(TRIM(L87))="na",LOWER(TRIM(L87))="pending",LOWER(TRIM(L87))="unavailable",LOWER(TRIM(L87))="denied",LOWER(TRIM(L87))="none",LOWER(TRIM(L87))="tbd",LOWER(TRIM(L87))="to be determined",LOWER(TRIM(L87))="-"),OR(LOWER(TRIM(M87))="unknown",LOWER(TRIM(M87))="not applicable",LOWER(TRIM(M87))="n/a",LOWER(TRIM(M87))="na",LOWER(TRIM(M87))="pending",LOWER(TRIM(M87))="unavailable",LOWER(TRIM(M87))="denied",LOWER(TRIM(M87))="none",LOWER(TRIM(M87))="tbd",LOWER(TRIM(M87))="to be determined",LOWER(TRIM(M87))="-"),OR(LOWER(TRIM(Q87))="unknown",LOWER(TRIM(Q87))="not applicable",LOWER(TRIM(Q87))="n/a",LOWER(TRIM(Q87))="na",LOWER(TRIM(Q87))="pending",LOWER(TRIM(Q87))="unavailable",LOWER(TRIM(Q87))="denied",LOWER(TRIM(Q87))="none",LOWER(TRIM(Q87))="tbd",LOWER(TRIM(Q87))="to be determined",LOWER(TRIM(Q87))="-")),"MISSING_OR_PLACEHOLDER",IF(COUNTIF($A$2:$A$101,A87)&gt;1,"DUPLICATE_SOURCE_ROW_ID",IF(COUNTIFS($D$2:$D$101,D87,$I$2:$I$101,I87,$K$2:$K$101,K87,$L$2:$L$101,L87)&gt;1,"DUPLICATE_GRAIN_GROUP",IF(D87&lt;&gt;'Report setup'!$B$2,"MIXED_ACCOUNT",IF(M87&lt;&gt;'Report setup'!$B$3,"MIXED_CURRENCY",IF(OR(K87&lt;&gt;'Report setup'!$B$5,L87&lt;&gt;'Report setup'!$B$6),"OUT_OF_SCOPE_WINDOW",IF(Q87&lt;&gt;'Report setup'!$B$14,"MIXED_ACTION",IF(OR(NOT(ISNUMBER(N87)),NOT(ISNUMBER(O87)),NOT(ISNUMBER(P87)),NOT(ISNUMBER(R87))),"INVALID_NUMERIC",IF(OR(N87&lt;0,O87&lt;0,P87&lt;0,R87&lt;0),"NEGATIVE_VALUE",IF(OR(O87&lt;&gt;INT(O87),P87&lt;&gt;INT(P87),R87&lt;&gt;INT(R87)),"INVALID_NUMERIC",IF(P87&gt;O87,"CLICKS_EXCEED_IMPRESSIONS",""))))))))))))</x:f>
      </x:c>
      <x:c r="U87" t="str">
        <x:f>IF(S87="Accepted",A87,"")</x:f>
      </x:c>
      <x:c r="V87" t="str">
        <x:f>IF(S87="Held",A87,"")</x:f>
      </x:c>
    </x:row>
    <x:row r="88">
      <x:c r="S88" t="str">
        <x:f>IF(A88="","",IF(T88="","Accepted","Held"))</x:f>
      </x:c>
      <x:c r="T88" t="str">
        <x:f>IF(COUNTA(A88:R88)=0,"",IF(OR(COUNTBLANK(A88:M88)&gt;0,Q88="",R88="",OR(LOWER(TRIM(A88))="unknown",LOWER(TRIM(A88))="not applicable",LOWER(TRIM(A88))="n/a",LOWER(TRIM(A88))="na",LOWER(TRIM(A88))="pending",LOWER(TRIM(A88))="unavailable",LOWER(TRIM(A88))="denied",LOWER(TRIM(A88))="none",LOWER(TRIM(A88))="tbd",LOWER(TRIM(A88))="to be determined",LOWER(TRIM(A88))="-"),OR(LOWER(TRIM(B88))="unknown",LOWER(TRIM(B88))="not applicable",LOWER(TRIM(B88))="n/a",LOWER(TRIM(B88))="na",LOWER(TRIM(B88))="pending",LOWER(TRIM(B88))="unavailable",LOWER(TRIM(B88))="denied",LOWER(TRIM(B88))="none",LOWER(TRIM(B88))="tbd",LOWER(TRIM(B88))="to be determined",LOWER(TRIM(B88))="-"),OR(LOWER(TRIM(C88))="unknown",LOWER(TRIM(C88))="not applicable",LOWER(TRIM(C88))="n/a",LOWER(TRIM(C88))="na",LOWER(TRIM(C88))="pending",LOWER(TRIM(C88))="unavailable",LOWER(TRIM(C88))="denied",LOWER(TRIM(C88))="none",LOWER(TRIM(C88))="tbd",LOWER(TRIM(C88))="to be determined",LOWER(TRIM(C88))="-"),OR(LOWER(TRIM(D88))="unknown",LOWER(TRIM(D88))="not applicable",LOWER(TRIM(D88))="n/a",LOWER(TRIM(D88))="na",LOWER(TRIM(D88))="pending",LOWER(TRIM(D88))="unavailable",LOWER(TRIM(D88))="denied",LOWER(TRIM(D88))="none",LOWER(TRIM(D88))="tbd",LOWER(TRIM(D88))="to be determined",LOWER(TRIM(D88))="-"),OR(LOWER(TRIM(E88))="unknown",LOWER(TRIM(E88))="not applicable",LOWER(TRIM(E88))="n/a",LOWER(TRIM(E88))="na",LOWER(TRIM(E88))="pending",LOWER(TRIM(E88))="unavailable",LOWER(TRIM(E88))="denied",LOWER(TRIM(E88))="none",LOWER(TRIM(E88))="tbd",LOWER(TRIM(E88))="to be determined",LOWER(TRIM(E88))="-"),OR(LOWER(TRIM(F88))="unknown",LOWER(TRIM(F88))="not applicable",LOWER(TRIM(F88))="n/a",LOWER(TRIM(F88))="na",LOWER(TRIM(F88))="pending",LOWER(TRIM(F88))="unavailable",LOWER(TRIM(F88))="denied",LOWER(TRIM(F88))="none",LOWER(TRIM(F88))="tbd",LOWER(TRIM(F88))="to be determined",LOWER(TRIM(F88))="-"),OR(LOWER(TRIM(G88))="unknown",LOWER(TRIM(G88))="not applicable",LOWER(TRIM(G88))="n/a",LOWER(TRIM(G88))="na",LOWER(TRIM(G88))="pending",LOWER(TRIM(G88))="unavailable",LOWER(TRIM(G88))="denied",LOWER(TRIM(G88))="none",LOWER(TRIM(G88))="tbd",LOWER(TRIM(G88))="to be determined",LOWER(TRIM(G88))="-"),OR(LOWER(TRIM(H88))="unknown",LOWER(TRIM(H88))="not applicable",LOWER(TRIM(H88))="n/a",LOWER(TRIM(H88))="na",LOWER(TRIM(H88))="pending",LOWER(TRIM(H88))="unavailable",LOWER(TRIM(H88))="denied",LOWER(TRIM(H88))="none",LOWER(TRIM(H88))="tbd",LOWER(TRIM(H88))="to be determined",LOWER(TRIM(H88))="-"),OR(LOWER(TRIM(I88))="unknown",LOWER(TRIM(I88))="not applicable",LOWER(TRIM(I88))="n/a",LOWER(TRIM(I88))="na",LOWER(TRIM(I88))="pending",LOWER(TRIM(I88))="unavailable",LOWER(TRIM(I88))="denied",LOWER(TRIM(I88))="none",LOWER(TRIM(I88))="tbd",LOWER(TRIM(I88))="to be determined",LOWER(TRIM(I88))="-"),OR(LOWER(TRIM(J88))="unknown",LOWER(TRIM(J88))="not applicable",LOWER(TRIM(J88))="n/a",LOWER(TRIM(J88))="na",LOWER(TRIM(J88))="pending",LOWER(TRIM(J88))="unavailable",LOWER(TRIM(J88))="denied",LOWER(TRIM(J88))="none",LOWER(TRIM(J88))="tbd",LOWER(TRIM(J88))="to be determined",LOWER(TRIM(J88))="-"),OR(LOWER(TRIM(K88))="unknown",LOWER(TRIM(K88))="not applicable",LOWER(TRIM(K88))="n/a",LOWER(TRIM(K88))="na",LOWER(TRIM(K88))="pending",LOWER(TRIM(K88))="unavailable",LOWER(TRIM(K88))="denied",LOWER(TRIM(K88))="none",LOWER(TRIM(K88))="tbd",LOWER(TRIM(K88))="to be determined",LOWER(TRIM(K88))="-"),OR(LOWER(TRIM(L88))="unknown",LOWER(TRIM(L88))="not applicable",LOWER(TRIM(L88))="n/a",LOWER(TRIM(L88))="na",LOWER(TRIM(L88))="pending",LOWER(TRIM(L88))="unavailable",LOWER(TRIM(L88))="denied",LOWER(TRIM(L88))="none",LOWER(TRIM(L88))="tbd",LOWER(TRIM(L88))="to be determined",LOWER(TRIM(L88))="-"),OR(LOWER(TRIM(M88))="unknown",LOWER(TRIM(M88))="not applicable",LOWER(TRIM(M88))="n/a",LOWER(TRIM(M88))="na",LOWER(TRIM(M88))="pending",LOWER(TRIM(M88))="unavailable",LOWER(TRIM(M88))="denied",LOWER(TRIM(M88))="none",LOWER(TRIM(M88))="tbd",LOWER(TRIM(M88))="to be determined",LOWER(TRIM(M88))="-"),OR(LOWER(TRIM(Q88))="unknown",LOWER(TRIM(Q88))="not applicable",LOWER(TRIM(Q88))="n/a",LOWER(TRIM(Q88))="na",LOWER(TRIM(Q88))="pending",LOWER(TRIM(Q88))="unavailable",LOWER(TRIM(Q88))="denied",LOWER(TRIM(Q88))="none",LOWER(TRIM(Q88))="tbd",LOWER(TRIM(Q88))="to be determined",LOWER(TRIM(Q88))="-")),"MISSING_OR_PLACEHOLDER",IF(COUNTIF($A$2:$A$101,A88)&gt;1,"DUPLICATE_SOURCE_ROW_ID",IF(COUNTIFS($D$2:$D$101,D88,$I$2:$I$101,I88,$K$2:$K$101,K88,$L$2:$L$101,L88)&gt;1,"DUPLICATE_GRAIN_GROUP",IF(D88&lt;&gt;'Report setup'!$B$2,"MIXED_ACCOUNT",IF(M88&lt;&gt;'Report setup'!$B$3,"MIXED_CURRENCY",IF(OR(K88&lt;&gt;'Report setup'!$B$5,L88&lt;&gt;'Report setup'!$B$6),"OUT_OF_SCOPE_WINDOW",IF(Q88&lt;&gt;'Report setup'!$B$14,"MIXED_ACTION",IF(OR(NOT(ISNUMBER(N88)),NOT(ISNUMBER(O88)),NOT(ISNUMBER(P88)),NOT(ISNUMBER(R88))),"INVALID_NUMERIC",IF(OR(N88&lt;0,O88&lt;0,P88&lt;0,R88&lt;0),"NEGATIVE_VALUE",IF(OR(O88&lt;&gt;INT(O88),P88&lt;&gt;INT(P88),R88&lt;&gt;INT(R88)),"INVALID_NUMERIC",IF(P88&gt;O88,"CLICKS_EXCEED_IMPRESSIONS",""))))))))))))</x:f>
      </x:c>
      <x:c r="U88" t="str">
        <x:f>IF(S88="Accepted",A88,"")</x:f>
      </x:c>
      <x:c r="V88" t="str">
        <x:f>IF(S88="Held",A88,"")</x:f>
      </x:c>
    </x:row>
    <x:row r="89">
      <x:c r="S89" t="str">
        <x:f>IF(A89="","",IF(T89="","Accepted","Held"))</x:f>
      </x:c>
      <x:c r="T89" t="str">
        <x:f>IF(COUNTA(A89:R89)=0,"",IF(OR(COUNTBLANK(A89:M89)&gt;0,Q89="",R89="",OR(LOWER(TRIM(A89))="unknown",LOWER(TRIM(A89))="not applicable",LOWER(TRIM(A89))="n/a",LOWER(TRIM(A89))="na",LOWER(TRIM(A89))="pending",LOWER(TRIM(A89))="unavailable",LOWER(TRIM(A89))="denied",LOWER(TRIM(A89))="none",LOWER(TRIM(A89))="tbd",LOWER(TRIM(A89))="to be determined",LOWER(TRIM(A89))="-"),OR(LOWER(TRIM(B89))="unknown",LOWER(TRIM(B89))="not applicable",LOWER(TRIM(B89))="n/a",LOWER(TRIM(B89))="na",LOWER(TRIM(B89))="pending",LOWER(TRIM(B89))="unavailable",LOWER(TRIM(B89))="denied",LOWER(TRIM(B89))="none",LOWER(TRIM(B89))="tbd",LOWER(TRIM(B89))="to be determined",LOWER(TRIM(B89))="-"),OR(LOWER(TRIM(C89))="unknown",LOWER(TRIM(C89))="not applicable",LOWER(TRIM(C89))="n/a",LOWER(TRIM(C89))="na",LOWER(TRIM(C89))="pending",LOWER(TRIM(C89))="unavailable",LOWER(TRIM(C89))="denied",LOWER(TRIM(C89))="none",LOWER(TRIM(C89))="tbd",LOWER(TRIM(C89))="to be determined",LOWER(TRIM(C89))="-"),OR(LOWER(TRIM(D89))="unknown",LOWER(TRIM(D89))="not applicable",LOWER(TRIM(D89))="n/a",LOWER(TRIM(D89))="na",LOWER(TRIM(D89))="pending",LOWER(TRIM(D89))="unavailable",LOWER(TRIM(D89))="denied",LOWER(TRIM(D89))="none",LOWER(TRIM(D89))="tbd",LOWER(TRIM(D89))="to be determined",LOWER(TRIM(D89))="-"),OR(LOWER(TRIM(E89))="unknown",LOWER(TRIM(E89))="not applicable",LOWER(TRIM(E89))="n/a",LOWER(TRIM(E89))="na",LOWER(TRIM(E89))="pending",LOWER(TRIM(E89))="unavailable",LOWER(TRIM(E89))="denied",LOWER(TRIM(E89))="none",LOWER(TRIM(E89))="tbd",LOWER(TRIM(E89))="to be determined",LOWER(TRIM(E89))="-"),OR(LOWER(TRIM(F89))="unknown",LOWER(TRIM(F89))="not applicable",LOWER(TRIM(F89))="n/a",LOWER(TRIM(F89))="na",LOWER(TRIM(F89))="pending",LOWER(TRIM(F89))="unavailable",LOWER(TRIM(F89))="denied",LOWER(TRIM(F89))="none",LOWER(TRIM(F89))="tbd",LOWER(TRIM(F89))="to be determined",LOWER(TRIM(F89))="-"),OR(LOWER(TRIM(G89))="unknown",LOWER(TRIM(G89))="not applicable",LOWER(TRIM(G89))="n/a",LOWER(TRIM(G89))="na",LOWER(TRIM(G89))="pending",LOWER(TRIM(G89))="unavailable",LOWER(TRIM(G89))="denied",LOWER(TRIM(G89))="none",LOWER(TRIM(G89))="tbd",LOWER(TRIM(G89))="to be determined",LOWER(TRIM(G89))="-"),OR(LOWER(TRIM(H89))="unknown",LOWER(TRIM(H89))="not applicable",LOWER(TRIM(H89))="n/a",LOWER(TRIM(H89))="na",LOWER(TRIM(H89))="pending",LOWER(TRIM(H89))="unavailable",LOWER(TRIM(H89))="denied",LOWER(TRIM(H89))="none",LOWER(TRIM(H89))="tbd",LOWER(TRIM(H89))="to be determined",LOWER(TRIM(H89))="-"),OR(LOWER(TRIM(I89))="unknown",LOWER(TRIM(I89))="not applicable",LOWER(TRIM(I89))="n/a",LOWER(TRIM(I89))="na",LOWER(TRIM(I89))="pending",LOWER(TRIM(I89))="unavailable",LOWER(TRIM(I89))="denied",LOWER(TRIM(I89))="none",LOWER(TRIM(I89))="tbd",LOWER(TRIM(I89))="to be determined",LOWER(TRIM(I89))="-"),OR(LOWER(TRIM(J89))="unknown",LOWER(TRIM(J89))="not applicable",LOWER(TRIM(J89))="n/a",LOWER(TRIM(J89))="na",LOWER(TRIM(J89))="pending",LOWER(TRIM(J89))="unavailable",LOWER(TRIM(J89))="denied",LOWER(TRIM(J89))="none",LOWER(TRIM(J89))="tbd",LOWER(TRIM(J89))="to be determined",LOWER(TRIM(J89))="-"),OR(LOWER(TRIM(K89))="unknown",LOWER(TRIM(K89))="not applicable",LOWER(TRIM(K89))="n/a",LOWER(TRIM(K89))="na",LOWER(TRIM(K89))="pending",LOWER(TRIM(K89))="unavailable",LOWER(TRIM(K89))="denied",LOWER(TRIM(K89))="none",LOWER(TRIM(K89))="tbd",LOWER(TRIM(K89))="to be determined",LOWER(TRIM(K89))="-"),OR(LOWER(TRIM(L89))="unknown",LOWER(TRIM(L89))="not applicable",LOWER(TRIM(L89))="n/a",LOWER(TRIM(L89))="na",LOWER(TRIM(L89))="pending",LOWER(TRIM(L89))="unavailable",LOWER(TRIM(L89))="denied",LOWER(TRIM(L89))="none",LOWER(TRIM(L89))="tbd",LOWER(TRIM(L89))="to be determined",LOWER(TRIM(L89))="-"),OR(LOWER(TRIM(M89))="unknown",LOWER(TRIM(M89))="not applicable",LOWER(TRIM(M89))="n/a",LOWER(TRIM(M89))="na",LOWER(TRIM(M89))="pending",LOWER(TRIM(M89))="unavailable",LOWER(TRIM(M89))="denied",LOWER(TRIM(M89))="none",LOWER(TRIM(M89))="tbd",LOWER(TRIM(M89))="to be determined",LOWER(TRIM(M89))="-"),OR(LOWER(TRIM(Q89))="unknown",LOWER(TRIM(Q89))="not applicable",LOWER(TRIM(Q89))="n/a",LOWER(TRIM(Q89))="na",LOWER(TRIM(Q89))="pending",LOWER(TRIM(Q89))="unavailable",LOWER(TRIM(Q89))="denied",LOWER(TRIM(Q89))="none",LOWER(TRIM(Q89))="tbd",LOWER(TRIM(Q89))="to be determined",LOWER(TRIM(Q89))="-")),"MISSING_OR_PLACEHOLDER",IF(COUNTIF($A$2:$A$101,A89)&gt;1,"DUPLICATE_SOURCE_ROW_ID",IF(COUNTIFS($D$2:$D$101,D89,$I$2:$I$101,I89,$K$2:$K$101,K89,$L$2:$L$101,L89)&gt;1,"DUPLICATE_GRAIN_GROUP",IF(D89&lt;&gt;'Report setup'!$B$2,"MIXED_ACCOUNT",IF(M89&lt;&gt;'Report setup'!$B$3,"MIXED_CURRENCY",IF(OR(K89&lt;&gt;'Report setup'!$B$5,L89&lt;&gt;'Report setup'!$B$6),"OUT_OF_SCOPE_WINDOW",IF(Q89&lt;&gt;'Report setup'!$B$14,"MIXED_ACTION",IF(OR(NOT(ISNUMBER(N89)),NOT(ISNUMBER(O89)),NOT(ISNUMBER(P89)),NOT(ISNUMBER(R89))),"INVALID_NUMERIC",IF(OR(N89&lt;0,O89&lt;0,P89&lt;0,R89&lt;0),"NEGATIVE_VALUE",IF(OR(O89&lt;&gt;INT(O89),P89&lt;&gt;INT(P89),R89&lt;&gt;INT(R89)),"INVALID_NUMERIC",IF(P89&gt;O89,"CLICKS_EXCEED_IMPRESSIONS",""))))))))))))</x:f>
      </x:c>
      <x:c r="U89" t="str">
        <x:f>IF(S89="Accepted",A89,"")</x:f>
      </x:c>
      <x:c r="V89" t="str">
        <x:f>IF(S89="Held",A89,"")</x:f>
      </x:c>
    </x:row>
    <x:row r="90">
      <x:c r="S90" t="str">
        <x:f>IF(A90="","",IF(T90="","Accepted","Held"))</x:f>
      </x:c>
      <x:c r="T90" t="str">
        <x:f>IF(COUNTA(A90:R90)=0,"",IF(OR(COUNTBLANK(A90:M90)&gt;0,Q90="",R90="",OR(LOWER(TRIM(A90))="unknown",LOWER(TRIM(A90))="not applicable",LOWER(TRIM(A90))="n/a",LOWER(TRIM(A90))="na",LOWER(TRIM(A90))="pending",LOWER(TRIM(A90))="unavailable",LOWER(TRIM(A90))="denied",LOWER(TRIM(A90))="none",LOWER(TRIM(A90))="tbd",LOWER(TRIM(A90))="to be determined",LOWER(TRIM(A90))="-"),OR(LOWER(TRIM(B90))="unknown",LOWER(TRIM(B90))="not applicable",LOWER(TRIM(B90))="n/a",LOWER(TRIM(B90))="na",LOWER(TRIM(B90))="pending",LOWER(TRIM(B90))="unavailable",LOWER(TRIM(B90))="denied",LOWER(TRIM(B90))="none",LOWER(TRIM(B90))="tbd",LOWER(TRIM(B90))="to be determined",LOWER(TRIM(B90))="-"),OR(LOWER(TRIM(C90))="unknown",LOWER(TRIM(C90))="not applicable",LOWER(TRIM(C90))="n/a",LOWER(TRIM(C90))="na",LOWER(TRIM(C90))="pending",LOWER(TRIM(C90))="unavailable",LOWER(TRIM(C90))="denied",LOWER(TRIM(C90))="none",LOWER(TRIM(C90))="tbd",LOWER(TRIM(C90))="to be determined",LOWER(TRIM(C90))="-"),OR(LOWER(TRIM(D90))="unknown",LOWER(TRIM(D90))="not applicable",LOWER(TRIM(D90))="n/a",LOWER(TRIM(D90))="na",LOWER(TRIM(D90))="pending",LOWER(TRIM(D90))="unavailable",LOWER(TRIM(D90))="denied",LOWER(TRIM(D90))="none",LOWER(TRIM(D90))="tbd",LOWER(TRIM(D90))="to be determined",LOWER(TRIM(D90))="-"),OR(LOWER(TRIM(E90))="unknown",LOWER(TRIM(E90))="not applicable",LOWER(TRIM(E90))="n/a",LOWER(TRIM(E90))="na",LOWER(TRIM(E90))="pending",LOWER(TRIM(E90))="unavailable",LOWER(TRIM(E90))="denied",LOWER(TRIM(E90))="none",LOWER(TRIM(E90))="tbd",LOWER(TRIM(E90))="to be determined",LOWER(TRIM(E90))="-"),OR(LOWER(TRIM(F90))="unknown",LOWER(TRIM(F90))="not applicable",LOWER(TRIM(F90))="n/a",LOWER(TRIM(F90))="na",LOWER(TRIM(F90))="pending",LOWER(TRIM(F90))="unavailable",LOWER(TRIM(F90))="denied",LOWER(TRIM(F90))="none",LOWER(TRIM(F90))="tbd",LOWER(TRIM(F90))="to be determined",LOWER(TRIM(F90))="-"),OR(LOWER(TRIM(G90))="unknown",LOWER(TRIM(G90))="not applicable",LOWER(TRIM(G90))="n/a",LOWER(TRIM(G90))="na",LOWER(TRIM(G90))="pending",LOWER(TRIM(G90))="unavailable",LOWER(TRIM(G90))="denied",LOWER(TRIM(G90))="none",LOWER(TRIM(G90))="tbd",LOWER(TRIM(G90))="to be determined",LOWER(TRIM(G90))="-"),OR(LOWER(TRIM(H90))="unknown",LOWER(TRIM(H90))="not applicable",LOWER(TRIM(H90))="n/a",LOWER(TRIM(H90))="na",LOWER(TRIM(H90))="pending",LOWER(TRIM(H90))="unavailable",LOWER(TRIM(H90))="denied",LOWER(TRIM(H90))="none",LOWER(TRIM(H90))="tbd",LOWER(TRIM(H90))="to be determined",LOWER(TRIM(H90))="-"),OR(LOWER(TRIM(I90))="unknown",LOWER(TRIM(I90))="not applicable",LOWER(TRIM(I90))="n/a",LOWER(TRIM(I90))="na",LOWER(TRIM(I90))="pending",LOWER(TRIM(I90))="unavailable",LOWER(TRIM(I90))="denied",LOWER(TRIM(I90))="none",LOWER(TRIM(I90))="tbd",LOWER(TRIM(I90))="to be determined",LOWER(TRIM(I90))="-"),OR(LOWER(TRIM(J90))="unknown",LOWER(TRIM(J90))="not applicable",LOWER(TRIM(J90))="n/a",LOWER(TRIM(J90))="na",LOWER(TRIM(J90))="pending",LOWER(TRIM(J90))="unavailable",LOWER(TRIM(J90))="denied",LOWER(TRIM(J90))="none",LOWER(TRIM(J90))="tbd",LOWER(TRIM(J90))="to be determined",LOWER(TRIM(J90))="-"),OR(LOWER(TRIM(K90))="unknown",LOWER(TRIM(K90))="not applicable",LOWER(TRIM(K90))="n/a",LOWER(TRIM(K90))="na",LOWER(TRIM(K90))="pending",LOWER(TRIM(K90))="unavailable",LOWER(TRIM(K90))="denied",LOWER(TRIM(K90))="none",LOWER(TRIM(K90))="tbd",LOWER(TRIM(K90))="to be determined",LOWER(TRIM(K90))="-"),OR(LOWER(TRIM(L90))="unknown",LOWER(TRIM(L90))="not applicable",LOWER(TRIM(L90))="n/a",LOWER(TRIM(L90))="na",LOWER(TRIM(L90))="pending",LOWER(TRIM(L90))="unavailable",LOWER(TRIM(L90))="denied",LOWER(TRIM(L90))="none",LOWER(TRIM(L90))="tbd",LOWER(TRIM(L90))="to be determined",LOWER(TRIM(L90))="-"),OR(LOWER(TRIM(M90))="unknown",LOWER(TRIM(M90))="not applicable",LOWER(TRIM(M90))="n/a",LOWER(TRIM(M90))="na",LOWER(TRIM(M90))="pending",LOWER(TRIM(M90))="unavailable",LOWER(TRIM(M90))="denied",LOWER(TRIM(M90))="none",LOWER(TRIM(M90))="tbd",LOWER(TRIM(M90))="to be determined",LOWER(TRIM(M90))="-"),OR(LOWER(TRIM(Q90))="unknown",LOWER(TRIM(Q90))="not applicable",LOWER(TRIM(Q90))="n/a",LOWER(TRIM(Q90))="na",LOWER(TRIM(Q90))="pending",LOWER(TRIM(Q90))="unavailable",LOWER(TRIM(Q90))="denied",LOWER(TRIM(Q90))="none",LOWER(TRIM(Q90))="tbd",LOWER(TRIM(Q90))="to be determined",LOWER(TRIM(Q90))="-")),"MISSING_OR_PLACEHOLDER",IF(COUNTIF($A$2:$A$101,A90)&gt;1,"DUPLICATE_SOURCE_ROW_ID",IF(COUNTIFS($D$2:$D$101,D90,$I$2:$I$101,I90,$K$2:$K$101,K90,$L$2:$L$101,L90)&gt;1,"DUPLICATE_GRAIN_GROUP",IF(D90&lt;&gt;'Report setup'!$B$2,"MIXED_ACCOUNT",IF(M90&lt;&gt;'Report setup'!$B$3,"MIXED_CURRENCY",IF(OR(K90&lt;&gt;'Report setup'!$B$5,L90&lt;&gt;'Report setup'!$B$6),"OUT_OF_SCOPE_WINDOW",IF(Q90&lt;&gt;'Report setup'!$B$14,"MIXED_ACTION",IF(OR(NOT(ISNUMBER(N90)),NOT(ISNUMBER(O90)),NOT(ISNUMBER(P90)),NOT(ISNUMBER(R90))),"INVALID_NUMERIC",IF(OR(N90&lt;0,O90&lt;0,P90&lt;0,R90&lt;0),"NEGATIVE_VALUE",IF(OR(O90&lt;&gt;INT(O90),P90&lt;&gt;INT(P90),R90&lt;&gt;INT(R90)),"INVALID_NUMERIC",IF(P90&gt;O90,"CLICKS_EXCEED_IMPRESSIONS",""))))))))))))</x:f>
      </x:c>
      <x:c r="U90" t="str">
        <x:f>IF(S90="Accepted",A90,"")</x:f>
      </x:c>
      <x:c r="V90" t="str">
        <x:f>IF(S90="Held",A90,"")</x:f>
      </x:c>
    </x:row>
    <x:row r="91">
      <x:c r="S91" t="str">
        <x:f>IF(A91="","",IF(T91="","Accepted","Held"))</x:f>
      </x:c>
      <x:c r="T91" t="str">
        <x:f>IF(COUNTA(A91:R91)=0,"",IF(OR(COUNTBLANK(A91:M91)&gt;0,Q91="",R91="",OR(LOWER(TRIM(A91))="unknown",LOWER(TRIM(A91))="not applicable",LOWER(TRIM(A91))="n/a",LOWER(TRIM(A91))="na",LOWER(TRIM(A91))="pending",LOWER(TRIM(A91))="unavailable",LOWER(TRIM(A91))="denied",LOWER(TRIM(A91))="none",LOWER(TRIM(A91))="tbd",LOWER(TRIM(A91))="to be determined",LOWER(TRIM(A91))="-"),OR(LOWER(TRIM(B91))="unknown",LOWER(TRIM(B91))="not applicable",LOWER(TRIM(B91))="n/a",LOWER(TRIM(B91))="na",LOWER(TRIM(B91))="pending",LOWER(TRIM(B91))="unavailable",LOWER(TRIM(B91))="denied",LOWER(TRIM(B91))="none",LOWER(TRIM(B91))="tbd",LOWER(TRIM(B91))="to be determined",LOWER(TRIM(B91))="-"),OR(LOWER(TRIM(C91))="unknown",LOWER(TRIM(C91))="not applicable",LOWER(TRIM(C91))="n/a",LOWER(TRIM(C91))="na",LOWER(TRIM(C91))="pending",LOWER(TRIM(C91))="unavailable",LOWER(TRIM(C91))="denied",LOWER(TRIM(C91))="none",LOWER(TRIM(C91))="tbd",LOWER(TRIM(C91))="to be determined",LOWER(TRIM(C91))="-"),OR(LOWER(TRIM(D91))="unknown",LOWER(TRIM(D91))="not applicable",LOWER(TRIM(D91))="n/a",LOWER(TRIM(D91))="na",LOWER(TRIM(D91))="pending",LOWER(TRIM(D91))="unavailable",LOWER(TRIM(D91))="denied",LOWER(TRIM(D91))="none",LOWER(TRIM(D91))="tbd",LOWER(TRIM(D91))="to be determined",LOWER(TRIM(D91))="-"),OR(LOWER(TRIM(E91))="unknown",LOWER(TRIM(E91))="not applicable",LOWER(TRIM(E91))="n/a",LOWER(TRIM(E91))="na",LOWER(TRIM(E91))="pending",LOWER(TRIM(E91))="unavailable",LOWER(TRIM(E91))="denied",LOWER(TRIM(E91))="none",LOWER(TRIM(E91))="tbd",LOWER(TRIM(E91))="to be determined",LOWER(TRIM(E91))="-"),OR(LOWER(TRIM(F91))="unknown",LOWER(TRIM(F91))="not applicable",LOWER(TRIM(F91))="n/a",LOWER(TRIM(F91))="na",LOWER(TRIM(F91))="pending",LOWER(TRIM(F91))="unavailable",LOWER(TRIM(F91))="denied",LOWER(TRIM(F91))="none",LOWER(TRIM(F91))="tbd",LOWER(TRIM(F91))="to be determined",LOWER(TRIM(F91))="-"),OR(LOWER(TRIM(G91))="unknown",LOWER(TRIM(G91))="not applicable",LOWER(TRIM(G91))="n/a",LOWER(TRIM(G91))="na",LOWER(TRIM(G91))="pending",LOWER(TRIM(G91))="unavailable",LOWER(TRIM(G91))="denied",LOWER(TRIM(G91))="none",LOWER(TRIM(G91))="tbd",LOWER(TRIM(G91))="to be determined",LOWER(TRIM(G91))="-"),OR(LOWER(TRIM(H91))="unknown",LOWER(TRIM(H91))="not applicable",LOWER(TRIM(H91))="n/a",LOWER(TRIM(H91))="na",LOWER(TRIM(H91))="pending",LOWER(TRIM(H91))="unavailable",LOWER(TRIM(H91))="denied",LOWER(TRIM(H91))="none",LOWER(TRIM(H91))="tbd",LOWER(TRIM(H91))="to be determined",LOWER(TRIM(H91))="-"),OR(LOWER(TRIM(I91))="unknown",LOWER(TRIM(I91))="not applicable",LOWER(TRIM(I91))="n/a",LOWER(TRIM(I91))="na",LOWER(TRIM(I91))="pending",LOWER(TRIM(I91))="unavailable",LOWER(TRIM(I91))="denied",LOWER(TRIM(I91))="none",LOWER(TRIM(I91))="tbd",LOWER(TRIM(I91))="to be determined",LOWER(TRIM(I91))="-"),OR(LOWER(TRIM(J91))="unknown",LOWER(TRIM(J91))="not applicable",LOWER(TRIM(J91))="n/a",LOWER(TRIM(J91))="na",LOWER(TRIM(J91))="pending",LOWER(TRIM(J91))="unavailable",LOWER(TRIM(J91))="denied",LOWER(TRIM(J91))="none",LOWER(TRIM(J91))="tbd",LOWER(TRIM(J91))="to be determined",LOWER(TRIM(J91))="-"),OR(LOWER(TRIM(K91))="unknown",LOWER(TRIM(K91))="not applicable",LOWER(TRIM(K91))="n/a",LOWER(TRIM(K91))="na",LOWER(TRIM(K91))="pending",LOWER(TRIM(K91))="unavailable",LOWER(TRIM(K91))="denied",LOWER(TRIM(K91))="none",LOWER(TRIM(K91))="tbd",LOWER(TRIM(K91))="to be determined",LOWER(TRIM(K91))="-"),OR(LOWER(TRIM(L91))="unknown",LOWER(TRIM(L91))="not applicable",LOWER(TRIM(L91))="n/a",LOWER(TRIM(L91))="na",LOWER(TRIM(L91))="pending",LOWER(TRIM(L91))="unavailable",LOWER(TRIM(L91))="denied",LOWER(TRIM(L91))="none",LOWER(TRIM(L91))="tbd",LOWER(TRIM(L91))="to be determined",LOWER(TRIM(L91))="-"),OR(LOWER(TRIM(M91))="unknown",LOWER(TRIM(M91))="not applicable",LOWER(TRIM(M91))="n/a",LOWER(TRIM(M91))="na",LOWER(TRIM(M91))="pending",LOWER(TRIM(M91))="unavailable",LOWER(TRIM(M91))="denied",LOWER(TRIM(M91))="none",LOWER(TRIM(M91))="tbd",LOWER(TRIM(M91))="to be determined",LOWER(TRIM(M91))="-"),OR(LOWER(TRIM(Q91))="unknown",LOWER(TRIM(Q91))="not applicable",LOWER(TRIM(Q91))="n/a",LOWER(TRIM(Q91))="na",LOWER(TRIM(Q91))="pending",LOWER(TRIM(Q91))="unavailable",LOWER(TRIM(Q91))="denied",LOWER(TRIM(Q91))="none",LOWER(TRIM(Q91))="tbd",LOWER(TRIM(Q91))="to be determined",LOWER(TRIM(Q91))="-")),"MISSING_OR_PLACEHOLDER",IF(COUNTIF($A$2:$A$101,A91)&gt;1,"DUPLICATE_SOURCE_ROW_ID",IF(COUNTIFS($D$2:$D$101,D91,$I$2:$I$101,I91,$K$2:$K$101,K91,$L$2:$L$101,L91)&gt;1,"DUPLICATE_GRAIN_GROUP",IF(D91&lt;&gt;'Report setup'!$B$2,"MIXED_ACCOUNT",IF(M91&lt;&gt;'Report setup'!$B$3,"MIXED_CURRENCY",IF(OR(K91&lt;&gt;'Report setup'!$B$5,L91&lt;&gt;'Report setup'!$B$6),"OUT_OF_SCOPE_WINDOW",IF(Q91&lt;&gt;'Report setup'!$B$14,"MIXED_ACTION",IF(OR(NOT(ISNUMBER(N91)),NOT(ISNUMBER(O91)),NOT(ISNUMBER(P91)),NOT(ISNUMBER(R91))),"INVALID_NUMERIC",IF(OR(N91&lt;0,O91&lt;0,P91&lt;0,R91&lt;0),"NEGATIVE_VALUE",IF(OR(O91&lt;&gt;INT(O91),P91&lt;&gt;INT(P91),R91&lt;&gt;INT(R91)),"INVALID_NUMERIC",IF(P91&gt;O91,"CLICKS_EXCEED_IMPRESSIONS",""))))))))))))</x:f>
      </x:c>
      <x:c r="U91" t="str">
        <x:f>IF(S91="Accepted",A91,"")</x:f>
      </x:c>
      <x:c r="V91" t="str">
        <x:f>IF(S91="Held",A91,"")</x:f>
      </x:c>
    </x:row>
    <x:row r="92">
      <x:c r="S92" t="str">
        <x:f>IF(A92="","",IF(T92="","Accepted","Held"))</x:f>
      </x:c>
      <x:c r="T92" t="str">
        <x:f>IF(COUNTA(A92:R92)=0,"",IF(OR(COUNTBLANK(A92:M92)&gt;0,Q92="",R92="",OR(LOWER(TRIM(A92))="unknown",LOWER(TRIM(A92))="not applicable",LOWER(TRIM(A92))="n/a",LOWER(TRIM(A92))="na",LOWER(TRIM(A92))="pending",LOWER(TRIM(A92))="unavailable",LOWER(TRIM(A92))="denied",LOWER(TRIM(A92))="none",LOWER(TRIM(A92))="tbd",LOWER(TRIM(A92))="to be determined",LOWER(TRIM(A92))="-"),OR(LOWER(TRIM(B92))="unknown",LOWER(TRIM(B92))="not applicable",LOWER(TRIM(B92))="n/a",LOWER(TRIM(B92))="na",LOWER(TRIM(B92))="pending",LOWER(TRIM(B92))="unavailable",LOWER(TRIM(B92))="denied",LOWER(TRIM(B92))="none",LOWER(TRIM(B92))="tbd",LOWER(TRIM(B92))="to be determined",LOWER(TRIM(B92))="-"),OR(LOWER(TRIM(C92))="unknown",LOWER(TRIM(C92))="not applicable",LOWER(TRIM(C92))="n/a",LOWER(TRIM(C92))="na",LOWER(TRIM(C92))="pending",LOWER(TRIM(C92))="unavailable",LOWER(TRIM(C92))="denied",LOWER(TRIM(C92))="none",LOWER(TRIM(C92))="tbd",LOWER(TRIM(C92))="to be determined",LOWER(TRIM(C92))="-"),OR(LOWER(TRIM(D92))="unknown",LOWER(TRIM(D92))="not applicable",LOWER(TRIM(D92))="n/a",LOWER(TRIM(D92))="na",LOWER(TRIM(D92))="pending",LOWER(TRIM(D92))="unavailable",LOWER(TRIM(D92))="denied",LOWER(TRIM(D92))="none",LOWER(TRIM(D92))="tbd",LOWER(TRIM(D92))="to be determined",LOWER(TRIM(D92))="-"),OR(LOWER(TRIM(E92))="unknown",LOWER(TRIM(E92))="not applicable",LOWER(TRIM(E92))="n/a",LOWER(TRIM(E92))="na",LOWER(TRIM(E92))="pending",LOWER(TRIM(E92))="unavailable",LOWER(TRIM(E92))="denied",LOWER(TRIM(E92))="none",LOWER(TRIM(E92))="tbd",LOWER(TRIM(E92))="to be determined",LOWER(TRIM(E92))="-"),OR(LOWER(TRIM(F92))="unknown",LOWER(TRIM(F92))="not applicable",LOWER(TRIM(F92))="n/a",LOWER(TRIM(F92))="na",LOWER(TRIM(F92))="pending",LOWER(TRIM(F92))="unavailable",LOWER(TRIM(F92))="denied",LOWER(TRIM(F92))="none",LOWER(TRIM(F92))="tbd",LOWER(TRIM(F92))="to be determined",LOWER(TRIM(F92))="-"),OR(LOWER(TRIM(G92))="unknown",LOWER(TRIM(G92))="not applicable",LOWER(TRIM(G92))="n/a",LOWER(TRIM(G92))="na",LOWER(TRIM(G92))="pending",LOWER(TRIM(G92))="unavailable",LOWER(TRIM(G92))="denied",LOWER(TRIM(G92))="none",LOWER(TRIM(G92))="tbd",LOWER(TRIM(G92))="to be determined",LOWER(TRIM(G92))="-"),OR(LOWER(TRIM(H92))="unknown",LOWER(TRIM(H92))="not applicable",LOWER(TRIM(H92))="n/a",LOWER(TRIM(H92))="na",LOWER(TRIM(H92))="pending",LOWER(TRIM(H92))="unavailable",LOWER(TRIM(H92))="denied",LOWER(TRIM(H92))="none",LOWER(TRIM(H92))="tbd",LOWER(TRIM(H92))="to be determined",LOWER(TRIM(H92))="-"),OR(LOWER(TRIM(I92))="unknown",LOWER(TRIM(I92))="not applicable",LOWER(TRIM(I92))="n/a",LOWER(TRIM(I92))="na",LOWER(TRIM(I92))="pending",LOWER(TRIM(I92))="unavailable",LOWER(TRIM(I92))="denied",LOWER(TRIM(I92))="none",LOWER(TRIM(I92))="tbd",LOWER(TRIM(I92))="to be determined",LOWER(TRIM(I92))="-"),OR(LOWER(TRIM(J92))="unknown",LOWER(TRIM(J92))="not applicable",LOWER(TRIM(J92))="n/a",LOWER(TRIM(J92))="na",LOWER(TRIM(J92))="pending",LOWER(TRIM(J92))="unavailable",LOWER(TRIM(J92))="denied",LOWER(TRIM(J92))="none",LOWER(TRIM(J92))="tbd",LOWER(TRIM(J92))="to be determined",LOWER(TRIM(J92))="-"),OR(LOWER(TRIM(K92))="unknown",LOWER(TRIM(K92))="not applicable",LOWER(TRIM(K92))="n/a",LOWER(TRIM(K92))="na",LOWER(TRIM(K92))="pending",LOWER(TRIM(K92))="unavailable",LOWER(TRIM(K92))="denied",LOWER(TRIM(K92))="none",LOWER(TRIM(K92))="tbd",LOWER(TRIM(K92))="to be determined",LOWER(TRIM(K92))="-"),OR(LOWER(TRIM(L92))="unknown",LOWER(TRIM(L92))="not applicable",LOWER(TRIM(L92))="n/a",LOWER(TRIM(L92))="na",LOWER(TRIM(L92))="pending",LOWER(TRIM(L92))="unavailable",LOWER(TRIM(L92))="denied",LOWER(TRIM(L92))="none",LOWER(TRIM(L92))="tbd",LOWER(TRIM(L92))="to be determined",LOWER(TRIM(L92))="-"),OR(LOWER(TRIM(M92))="unknown",LOWER(TRIM(M92))="not applicable",LOWER(TRIM(M92))="n/a",LOWER(TRIM(M92))="na",LOWER(TRIM(M92))="pending",LOWER(TRIM(M92))="unavailable",LOWER(TRIM(M92))="denied",LOWER(TRIM(M92))="none",LOWER(TRIM(M92))="tbd",LOWER(TRIM(M92))="to be determined",LOWER(TRIM(M92))="-"),OR(LOWER(TRIM(Q92))="unknown",LOWER(TRIM(Q92))="not applicable",LOWER(TRIM(Q92))="n/a",LOWER(TRIM(Q92))="na",LOWER(TRIM(Q92))="pending",LOWER(TRIM(Q92))="unavailable",LOWER(TRIM(Q92))="denied",LOWER(TRIM(Q92))="none",LOWER(TRIM(Q92))="tbd",LOWER(TRIM(Q92))="to be determined",LOWER(TRIM(Q92))="-")),"MISSING_OR_PLACEHOLDER",IF(COUNTIF($A$2:$A$101,A92)&gt;1,"DUPLICATE_SOURCE_ROW_ID",IF(COUNTIFS($D$2:$D$101,D92,$I$2:$I$101,I92,$K$2:$K$101,K92,$L$2:$L$101,L92)&gt;1,"DUPLICATE_GRAIN_GROUP",IF(D92&lt;&gt;'Report setup'!$B$2,"MIXED_ACCOUNT",IF(M92&lt;&gt;'Report setup'!$B$3,"MIXED_CURRENCY",IF(OR(K92&lt;&gt;'Report setup'!$B$5,L92&lt;&gt;'Report setup'!$B$6),"OUT_OF_SCOPE_WINDOW",IF(Q92&lt;&gt;'Report setup'!$B$14,"MIXED_ACTION",IF(OR(NOT(ISNUMBER(N92)),NOT(ISNUMBER(O92)),NOT(ISNUMBER(P92)),NOT(ISNUMBER(R92))),"INVALID_NUMERIC",IF(OR(N92&lt;0,O92&lt;0,P92&lt;0,R92&lt;0),"NEGATIVE_VALUE",IF(OR(O92&lt;&gt;INT(O92),P92&lt;&gt;INT(P92),R92&lt;&gt;INT(R92)),"INVALID_NUMERIC",IF(P92&gt;O92,"CLICKS_EXCEED_IMPRESSIONS",""))))))))))))</x:f>
      </x:c>
      <x:c r="U92" t="str">
        <x:f>IF(S92="Accepted",A92,"")</x:f>
      </x:c>
      <x:c r="V92" t="str">
        <x:f>IF(S92="Held",A92,"")</x:f>
      </x:c>
    </x:row>
    <x:row r="93">
      <x:c r="S93" t="str">
        <x:f>IF(A93="","",IF(T93="","Accepted","Held"))</x:f>
      </x:c>
      <x:c r="T93" t="str">
        <x:f>IF(COUNTA(A93:R93)=0,"",IF(OR(COUNTBLANK(A93:M93)&gt;0,Q93="",R93="",OR(LOWER(TRIM(A93))="unknown",LOWER(TRIM(A93))="not applicable",LOWER(TRIM(A93))="n/a",LOWER(TRIM(A93))="na",LOWER(TRIM(A93))="pending",LOWER(TRIM(A93))="unavailable",LOWER(TRIM(A93))="denied",LOWER(TRIM(A93))="none",LOWER(TRIM(A93))="tbd",LOWER(TRIM(A93))="to be determined",LOWER(TRIM(A93))="-"),OR(LOWER(TRIM(B93))="unknown",LOWER(TRIM(B93))="not applicable",LOWER(TRIM(B93))="n/a",LOWER(TRIM(B93))="na",LOWER(TRIM(B93))="pending",LOWER(TRIM(B93))="unavailable",LOWER(TRIM(B93))="denied",LOWER(TRIM(B93))="none",LOWER(TRIM(B93))="tbd",LOWER(TRIM(B93))="to be determined",LOWER(TRIM(B93))="-"),OR(LOWER(TRIM(C93))="unknown",LOWER(TRIM(C93))="not applicable",LOWER(TRIM(C93))="n/a",LOWER(TRIM(C93))="na",LOWER(TRIM(C93))="pending",LOWER(TRIM(C93))="unavailable",LOWER(TRIM(C93))="denied",LOWER(TRIM(C93))="none",LOWER(TRIM(C93))="tbd",LOWER(TRIM(C93))="to be determined",LOWER(TRIM(C93))="-"),OR(LOWER(TRIM(D93))="unknown",LOWER(TRIM(D93))="not applicable",LOWER(TRIM(D93))="n/a",LOWER(TRIM(D93))="na",LOWER(TRIM(D93))="pending",LOWER(TRIM(D93))="unavailable",LOWER(TRIM(D93))="denied",LOWER(TRIM(D93))="none",LOWER(TRIM(D93))="tbd",LOWER(TRIM(D93))="to be determined",LOWER(TRIM(D93))="-"),OR(LOWER(TRIM(E93))="unknown",LOWER(TRIM(E93))="not applicable",LOWER(TRIM(E93))="n/a",LOWER(TRIM(E93))="na",LOWER(TRIM(E93))="pending",LOWER(TRIM(E93))="unavailable",LOWER(TRIM(E93))="denied",LOWER(TRIM(E93))="none",LOWER(TRIM(E93))="tbd",LOWER(TRIM(E93))="to be determined",LOWER(TRIM(E93))="-"),OR(LOWER(TRIM(F93))="unknown",LOWER(TRIM(F93))="not applicable",LOWER(TRIM(F93))="n/a",LOWER(TRIM(F93))="na",LOWER(TRIM(F93))="pending",LOWER(TRIM(F93))="unavailable",LOWER(TRIM(F93))="denied",LOWER(TRIM(F93))="none",LOWER(TRIM(F93))="tbd",LOWER(TRIM(F93))="to be determined",LOWER(TRIM(F93))="-"),OR(LOWER(TRIM(G93))="unknown",LOWER(TRIM(G93))="not applicable",LOWER(TRIM(G93))="n/a",LOWER(TRIM(G93))="na",LOWER(TRIM(G93))="pending",LOWER(TRIM(G93))="unavailable",LOWER(TRIM(G93))="denied",LOWER(TRIM(G93))="none",LOWER(TRIM(G93))="tbd",LOWER(TRIM(G93))="to be determined",LOWER(TRIM(G93))="-"),OR(LOWER(TRIM(H93))="unknown",LOWER(TRIM(H93))="not applicable",LOWER(TRIM(H93))="n/a",LOWER(TRIM(H93))="na",LOWER(TRIM(H93))="pending",LOWER(TRIM(H93))="unavailable",LOWER(TRIM(H93))="denied",LOWER(TRIM(H93))="none",LOWER(TRIM(H93))="tbd",LOWER(TRIM(H93))="to be determined",LOWER(TRIM(H93))="-"),OR(LOWER(TRIM(I93))="unknown",LOWER(TRIM(I93))="not applicable",LOWER(TRIM(I93))="n/a",LOWER(TRIM(I93))="na",LOWER(TRIM(I93))="pending",LOWER(TRIM(I93))="unavailable",LOWER(TRIM(I93))="denied",LOWER(TRIM(I93))="none",LOWER(TRIM(I93))="tbd",LOWER(TRIM(I93))="to be determined",LOWER(TRIM(I93))="-"),OR(LOWER(TRIM(J93))="unknown",LOWER(TRIM(J93))="not applicable",LOWER(TRIM(J93))="n/a",LOWER(TRIM(J93))="na",LOWER(TRIM(J93))="pending",LOWER(TRIM(J93))="unavailable",LOWER(TRIM(J93))="denied",LOWER(TRIM(J93))="none",LOWER(TRIM(J93))="tbd",LOWER(TRIM(J93))="to be determined",LOWER(TRIM(J93))="-"),OR(LOWER(TRIM(K93))="unknown",LOWER(TRIM(K93))="not applicable",LOWER(TRIM(K93))="n/a",LOWER(TRIM(K93))="na",LOWER(TRIM(K93))="pending",LOWER(TRIM(K93))="unavailable",LOWER(TRIM(K93))="denied",LOWER(TRIM(K93))="none",LOWER(TRIM(K93))="tbd",LOWER(TRIM(K93))="to be determined",LOWER(TRIM(K93))="-"),OR(LOWER(TRIM(L93))="unknown",LOWER(TRIM(L93))="not applicable",LOWER(TRIM(L93))="n/a",LOWER(TRIM(L93))="na",LOWER(TRIM(L93))="pending",LOWER(TRIM(L93))="unavailable",LOWER(TRIM(L93))="denied",LOWER(TRIM(L93))="none",LOWER(TRIM(L93))="tbd",LOWER(TRIM(L93))="to be determined",LOWER(TRIM(L93))="-"),OR(LOWER(TRIM(M93))="unknown",LOWER(TRIM(M93))="not applicable",LOWER(TRIM(M93))="n/a",LOWER(TRIM(M93))="na",LOWER(TRIM(M93))="pending",LOWER(TRIM(M93))="unavailable",LOWER(TRIM(M93))="denied",LOWER(TRIM(M93))="none",LOWER(TRIM(M93))="tbd",LOWER(TRIM(M93))="to be determined",LOWER(TRIM(M93))="-"),OR(LOWER(TRIM(Q93))="unknown",LOWER(TRIM(Q93))="not applicable",LOWER(TRIM(Q93))="n/a",LOWER(TRIM(Q93))="na",LOWER(TRIM(Q93))="pending",LOWER(TRIM(Q93))="unavailable",LOWER(TRIM(Q93))="denied",LOWER(TRIM(Q93))="none",LOWER(TRIM(Q93))="tbd",LOWER(TRIM(Q93))="to be determined",LOWER(TRIM(Q93))="-")),"MISSING_OR_PLACEHOLDER",IF(COUNTIF($A$2:$A$101,A93)&gt;1,"DUPLICATE_SOURCE_ROW_ID",IF(COUNTIFS($D$2:$D$101,D93,$I$2:$I$101,I93,$K$2:$K$101,K93,$L$2:$L$101,L93)&gt;1,"DUPLICATE_GRAIN_GROUP",IF(D93&lt;&gt;'Report setup'!$B$2,"MIXED_ACCOUNT",IF(M93&lt;&gt;'Report setup'!$B$3,"MIXED_CURRENCY",IF(OR(K93&lt;&gt;'Report setup'!$B$5,L93&lt;&gt;'Report setup'!$B$6),"OUT_OF_SCOPE_WINDOW",IF(Q93&lt;&gt;'Report setup'!$B$14,"MIXED_ACTION",IF(OR(NOT(ISNUMBER(N93)),NOT(ISNUMBER(O93)),NOT(ISNUMBER(P93)),NOT(ISNUMBER(R93))),"INVALID_NUMERIC",IF(OR(N93&lt;0,O93&lt;0,P93&lt;0,R93&lt;0),"NEGATIVE_VALUE",IF(OR(O93&lt;&gt;INT(O93),P93&lt;&gt;INT(P93),R93&lt;&gt;INT(R93)),"INVALID_NUMERIC",IF(P93&gt;O93,"CLICKS_EXCEED_IMPRESSIONS",""))))))))))))</x:f>
      </x:c>
      <x:c r="U93" t="str">
        <x:f>IF(S93="Accepted",A93,"")</x:f>
      </x:c>
      <x:c r="V93" t="str">
        <x:f>IF(S93="Held",A93,"")</x:f>
      </x:c>
    </x:row>
    <x:row r="94">
      <x:c r="S94" t="str">
        <x:f>IF(A94="","",IF(T94="","Accepted","Held"))</x:f>
      </x:c>
      <x:c r="T94" t="str">
        <x:f>IF(COUNTA(A94:R94)=0,"",IF(OR(COUNTBLANK(A94:M94)&gt;0,Q94="",R94="",OR(LOWER(TRIM(A94))="unknown",LOWER(TRIM(A94))="not applicable",LOWER(TRIM(A94))="n/a",LOWER(TRIM(A94))="na",LOWER(TRIM(A94))="pending",LOWER(TRIM(A94))="unavailable",LOWER(TRIM(A94))="denied",LOWER(TRIM(A94))="none",LOWER(TRIM(A94))="tbd",LOWER(TRIM(A94))="to be determined",LOWER(TRIM(A94))="-"),OR(LOWER(TRIM(B94))="unknown",LOWER(TRIM(B94))="not applicable",LOWER(TRIM(B94))="n/a",LOWER(TRIM(B94))="na",LOWER(TRIM(B94))="pending",LOWER(TRIM(B94))="unavailable",LOWER(TRIM(B94))="denied",LOWER(TRIM(B94))="none",LOWER(TRIM(B94))="tbd",LOWER(TRIM(B94))="to be determined",LOWER(TRIM(B94))="-"),OR(LOWER(TRIM(C94))="unknown",LOWER(TRIM(C94))="not applicable",LOWER(TRIM(C94))="n/a",LOWER(TRIM(C94))="na",LOWER(TRIM(C94))="pending",LOWER(TRIM(C94))="unavailable",LOWER(TRIM(C94))="denied",LOWER(TRIM(C94))="none",LOWER(TRIM(C94))="tbd",LOWER(TRIM(C94))="to be determined",LOWER(TRIM(C94))="-"),OR(LOWER(TRIM(D94))="unknown",LOWER(TRIM(D94))="not applicable",LOWER(TRIM(D94))="n/a",LOWER(TRIM(D94))="na",LOWER(TRIM(D94))="pending",LOWER(TRIM(D94))="unavailable",LOWER(TRIM(D94))="denied",LOWER(TRIM(D94))="none",LOWER(TRIM(D94))="tbd",LOWER(TRIM(D94))="to be determined",LOWER(TRIM(D94))="-"),OR(LOWER(TRIM(E94))="unknown",LOWER(TRIM(E94))="not applicable",LOWER(TRIM(E94))="n/a",LOWER(TRIM(E94))="na",LOWER(TRIM(E94))="pending",LOWER(TRIM(E94))="unavailable",LOWER(TRIM(E94))="denied",LOWER(TRIM(E94))="none",LOWER(TRIM(E94))="tbd",LOWER(TRIM(E94))="to be determined",LOWER(TRIM(E94))="-"),OR(LOWER(TRIM(F94))="unknown",LOWER(TRIM(F94))="not applicable",LOWER(TRIM(F94))="n/a",LOWER(TRIM(F94))="na",LOWER(TRIM(F94))="pending",LOWER(TRIM(F94))="unavailable",LOWER(TRIM(F94))="denied",LOWER(TRIM(F94))="none",LOWER(TRIM(F94))="tbd",LOWER(TRIM(F94))="to be determined",LOWER(TRIM(F94))="-"),OR(LOWER(TRIM(G94))="unknown",LOWER(TRIM(G94))="not applicable",LOWER(TRIM(G94))="n/a",LOWER(TRIM(G94))="na",LOWER(TRIM(G94))="pending",LOWER(TRIM(G94))="unavailable",LOWER(TRIM(G94))="denied",LOWER(TRIM(G94))="none",LOWER(TRIM(G94))="tbd",LOWER(TRIM(G94))="to be determined",LOWER(TRIM(G94))="-"),OR(LOWER(TRIM(H94))="unknown",LOWER(TRIM(H94))="not applicable",LOWER(TRIM(H94))="n/a",LOWER(TRIM(H94))="na",LOWER(TRIM(H94))="pending",LOWER(TRIM(H94))="unavailable",LOWER(TRIM(H94))="denied",LOWER(TRIM(H94))="none",LOWER(TRIM(H94))="tbd",LOWER(TRIM(H94))="to be determined",LOWER(TRIM(H94))="-"),OR(LOWER(TRIM(I94))="unknown",LOWER(TRIM(I94))="not applicable",LOWER(TRIM(I94))="n/a",LOWER(TRIM(I94))="na",LOWER(TRIM(I94))="pending",LOWER(TRIM(I94))="unavailable",LOWER(TRIM(I94))="denied",LOWER(TRIM(I94))="none",LOWER(TRIM(I94))="tbd",LOWER(TRIM(I94))="to be determined",LOWER(TRIM(I94))="-"),OR(LOWER(TRIM(J94))="unknown",LOWER(TRIM(J94))="not applicable",LOWER(TRIM(J94))="n/a",LOWER(TRIM(J94))="na",LOWER(TRIM(J94))="pending",LOWER(TRIM(J94))="unavailable",LOWER(TRIM(J94))="denied",LOWER(TRIM(J94))="none",LOWER(TRIM(J94))="tbd",LOWER(TRIM(J94))="to be determined",LOWER(TRIM(J94))="-"),OR(LOWER(TRIM(K94))="unknown",LOWER(TRIM(K94))="not applicable",LOWER(TRIM(K94))="n/a",LOWER(TRIM(K94))="na",LOWER(TRIM(K94))="pending",LOWER(TRIM(K94))="unavailable",LOWER(TRIM(K94))="denied",LOWER(TRIM(K94))="none",LOWER(TRIM(K94))="tbd",LOWER(TRIM(K94))="to be determined",LOWER(TRIM(K94))="-"),OR(LOWER(TRIM(L94))="unknown",LOWER(TRIM(L94))="not applicable",LOWER(TRIM(L94))="n/a",LOWER(TRIM(L94))="na",LOWER(TRIM(L94))="pending",LOWER(TRIM(L94))="unavailable",LOWER(TRIM(L94))="denied",LOWER(TRIM(L94))="none",LOWER(TRIM(L94))="tbd",LOWER(TRIM(L94))="to be determined",LOWER(TRIM(L94))="-"),OR(LOWER(TRIM(M94))="unknown",LOWER(TRIM(M94))="not applicable",LOWER(TRIM(M94))="n/a",LOWER(TRIM(M94))="na",LOWER(TRIM(M94))="pending",LOWER(TRIM(M94))="unavailable",LOWER(TRIM(M94))="denied",LOWER(TRIM(M94))="none",LOWER(TRIM(M94))="tbd",LOWER(TRIM(M94))="to be determined",LOWER(TRIM(M94))="-"),OR(LOWER(TRIM(Q94))="unknown",LOWER(TRIM(Q94))="not applicable",LOWER(TRIM(Q94))="n/a",LOWER(TRIM(Q94))="na",LOWER(TRIM(Q94))="pending",LOWER(TRIM(Q94))="unavailable",LOWER(TRIM(Q94))="denied",LOWER(TRIM(Q94))="none",LOWER(TRIM(Q94))="tbd",LOWER(TRIM(Q94))="to be determined",LOWER(TRIM(Q94))="-")),"MISSING_OR_PLACEHOLDER",IF(COUNTIF($A$2:$A$101,A94)&gt;1,"DUPLICATE_SOURCE_ROW_ID",IF(COUNTIFS($D$2:$D$101,D94,$I$2:$I$101,I94,$K$2:$K$101,K94,$L$2:$L$101,L94)&gt;1,"DUPLICATE_GRAIN_GROUP",IF(D94&lt;&gt;'Report setup'!$B$2,"MIXED_ACCOUNT",IF(M94&lt;&gt;'Report setup'!$B$3,"MIXED_CURRENCY",IF(OR(K94&lt;&gt;'Report setup'!$B$5,L94&lt;&gt;'Report setup'!$B$6),"OUT_OF_SCOPE_WINDOW",IF(Q94&lt;&gt;'Report setup'!$B$14,"MIXED_ACTION",IF(OR(NOT(ISNUMBER(N94)),NOT(ISNUMBER(O94)),NOT(ISNUMBER(P94)),NOT(ISNUMBER(R94))),"INVALID_NUMERIC",IF(OR(N94&lt;0,O94&lt;0,P94&lt;0,R94&lt;0),"NEGATIVE_VALUE",IF(OR(O94&lt;&gt;INT(O94),P94&lt;&gt;INT(P94),R94&lt;&gt;INT(R94)),"INVALID_NUMERIC",IF(P94&gt;O94,"CLICKS_EXCEED_IMPRESSIONS",""))))))))))))</x:f>
      </x:c>
      <x:c r="U94" t="str">
        <x:f>IF(S94="Accepted",A94,"")</x:f>
      </x:c>
      <x:c r="V94" t="str">
        <x:f>IF(S94="Held",A94,"")</x:f>
      </x:c>
    </x:row>
    <x:row r="95">
      <x:c r="S95" t="str">
        <x:f>IF(A95="","",IF(T95="","Accepted","Held"))</x:f>
      </x:c>
      <x:c r="T95" t="str">
        <x:f>IF(COUNTA(A95:R95)=0,"",IF(OR(COUNTBLANK(A95:M95)&gt;0,Q95="",R95="",OR(LOWER(TRIM(A95))="unknown",LOWER(TRIM(A95))="not applicable",LOWER(TRIM(A95))="n/a",LOWER(TRIM(A95))="na",LOWER(TRIM(A95))="pending",LOWER(TRIM(A95))="unavailable",LOWER(TRIM(A95))="denied",LOWER(TRIM(A95))="none",LOWER(TRIM(A95))="tbd",LOWER(TRIM(A95))="to be determined",LOWER(TRIM(A95))="-"),OR(LOWER(TRIM(B95))="unknown",LOWER(TRIM(B95))="not applicable",LOWER(TRIM(B95))="n/a",LOWER(TRIM(B95))="na",LOWER(TRIM(B95))="pending",LOWER(TRIM(B95))="unavailable",LOWER(TRIM(B95))="denied",LOWER(TRIM(B95))="none",LOWER(TRIM(B95))="tbd",LOWER(TRIM(B95))="to be determined",LOWER(TRIM(B95))="-"),OR(LOWER(TRIM(C95))="unknown",LOWER(TRIM(C95))="not applicable",LOWER(TRIM(C95))="n/a",LOWER(TRIM(C95))="na",LOWER(TRIM(C95))="pending",LOWER(TRIM(C95))="unavailable",LOWER(TRIM(C95))="denied",LOWER(TRIM(C95))="none",LOWER(TRIM(C95))="tbd",LOWER(TRIM(C95))="to be determined",LOWER(TRIM(C95))="-"),OR(LOWER(TRIM(D95))="unknown",LOWER(TRIM(D95))="not applicable",LOWER(TRIM(D95))="n/a",LOWER(TRIM(D95))="na",LOWER(TRIM(D95))="pending",LOWER(TRIM(D95))="unavailable",LOWER(TRIM(D95))="denied",LOWER(TRIM(D95))="none",LOWER(TRIM(D95))="tbd",LOWER(TRIM(D95))="to be determined",LOWER(TRIM(D95))="-"),OR(LOWER(TRIM(E95))="unknown",LOWER(TRIM(E95))="not applicable",LOWER(TRIM(E95))="n/a",LOWER(TRIM(E95))="na",LOWER(TRIM(E95))="pending",LOWER(TRIM(E95))="unavailable",LOWER(TRIM(E95))="denied",LOWER(TRIM(E95))="none",LOWER(TRIM(E95))="tbd",LOWER(TRIM(E95))="to be determined",LOWER(TRIM(E95))="-"),OR(LOWER(TRIM(F95))="unknown",LOWER(TRIM(F95))="not applicable",LOWER(TRIM(F95))="n/a",LOWER(TRIM(F95))="na",LOWER(TRIM(F95))="pending",LOWER(TRIM(F95))="unavailable",LOWER(TRIM(F95))="denied",LOWER(TRIM(F95))="none",LOWER(TRIM(F95))="tbd",LOWER(TRIM(F95))="to be determined",LOWER(TRIM(F95))="-"),OR(LOWER(TRIM(G95))="unknown",LOWER(TRIM(G95))="not applicable",LOWER(TRIM(G95))="n/a",LOWER(TRIM(G95))="na",LOWER(TRIM(G95))="pending",LOWER(TRIM(G95))="unavailable",LOWER(TRIM(G95))="denied",LOWER(TRIM(G95))="none",LOWER(TRIM(G95))="tbd",LOWER(TRIM(G95))="to be determined",LOWER(TRIM(G95))="-"),OR(LOWER(TRIM(H95))="unknown",LOWER(TRIM(H95))="not applicable",LOWER(TRIM(H95))="n/a",LOWER(TRIM(H95))="na",LOWER(TRIM(H95))="pending",LOWER(TRIM(H95))="unavailable",LOWER(TRIM(H95))="denied",LOWER(TRIM(H95))="none",LOWER(TRIM(H95))="tbd",LOWER(TRIM(H95))="to be determined",LOWER(TRIM(H95))="-"),OR(LOWER(TRIM(I95))="unknown",LOWER(TRIM(I95))="not applicable",LOWER(TRIM(I95))="n/a",LOWER(TRIM(I95))="na",LOWER(TRIM(I95))="pending",LOWER(TRIM(I95))="unavailable",LOWER(TRIM(I95))="denied",LOWER(TRIM(I95))="none",LOWER(TRIM(I95))="tbd",LOWER(TRIM(I95))="to be determined",LOWER(TRIM(I95))="-"),OR(LOWER(TRIM(J95))="unknown",LOWER(TRIM(J95))="not applicable",LOWER(TRIM(J95))="n/a",LOWER(TRIM(J95))="na",LOWER(TRIM(J95))="pending",LOWER(TRIM(J95))="unavailable",LOWER(TRIM(J95))="denied",LOWER(TRIM(J95))="none",LOWER(TRIM(J95))="tbd",LOWER(TRIM(J95))="to be determined",LOWER(TRIM(J95))="-"),OR(LOWER(TRIM(K95))="unknown",LOWER(TRIM(K95))="not applicable",LOWER(TRIM(K95))="n/a",LOWER(TRIM(K95))="na",LOWER(TRIM(K95))="pending",LOWER(TRIM(K95))="unavailable",LOWER(TRIM(K95))="denied",LOWER(TRIM(K95))="none",LOWER(TRIM(K95))="tbd",LOWER(TRIM(K95))="to be determined",LOWER(TRIM(K95))="-"),OR(LOWER(TRIM(L95))="unknown",LOWER(TRIM(L95))="not applicable",LOWER(TRIM(L95))="n/a",LOWER(TRIM(L95))="na",LOWER(TRIM(L95))="pending",LOWER(TRIM(L95))="unavailable",LOWER(TRIM(L95))="denied",LOWER(TRIM(L95))="none",LOWER(TRIM(L95))="tbd",LOWER(TRIM(L95))="to be determined",LOWER(TRIM(L95))="-"),OR(LOWER(TRIM(M95))="unknown",LOWER(TRIM(M95))="not applicable",LOWER(TRIM(M95))="n/a",LOWER(TRIM(M95))="na",LOWER(TRIM(M95))="pending",LOWER(TRIM(M95))="unavailable",LOWER(TRIM(M95))="denied",LOWER(TRIM(M95))="none",LOWER(TRIM(M95))="tbd",LOWER(TRIM(M95))="to be determined",LOWER(TRIM(M95))="-"),OR(LOWER(TRIM(Q95))="unknown",LOWER(TRIM(Q95))="not applicable",LOWER(TRIM(Q95))="n/a",LOWER(TRIM(Q95))="na",LOWER(TRIM(Q95))="pending",LOWER(TRIM(Q95))="unavailable",LOWER(TRIM(Q95))="denied",LOWER(TRIM(Q95))="none",LOWER(TRIM(Q95))="tbd",LOWER(TRIM(Q95))="to be determined",LOWER(TRIM(Q95))="-")),"MISSING_OR_PLACEHOLDER",IF(COUNTIF($A$2:$A$101,A95)&gt;1,"DUPLICATE_SOURCE_ROW_ID",IF(COUNTIFS($D$2:$D$101,D95,$I$2:$I$101,I95,$K$2:$K$101,K95,$L$2:$L$101,L95)&gt;1,"DUPLICATE_GRAIN_GROUP",IF(D95&lt;&gt;'Report setup'!$B$2,"MIXED_ACCOUNT",IF(M95&lt;&gt;'Report setup'!$B$3,"MIXED_CURRENCY",IF(OR(K95&lt;&gt;'Report setup'!$B$5,L95&lt;&gt;'Report setup'!$B$6),"OUT_OF_SCOPE_WINDOW",IF(Q95&lt;&gt;'Report setup'!$B$14,"MIXED_ACTION",IF(OR(NOT(ISNUMBER(N95)),NOT(ISNUMBER(O95)),NOT(ISNUMBER(P95)),NOT(ISNUMBER(R95))),"INVALID_NUMERIC",IF(OR(N95&lt;0,O95&lt;0,P95&lt;0,R95&lt;0),"NEGATIVE_VALUE",IF(OR(O95&lt;&gt;INT(O95),P95&lt;&gt;INT(P95),R95&lt;&gt;INT(R95)),"INVALID_NUMERIC",IF(P95&gt;O95,"CLICKS_EXCEED_IMPRESSIONS",""))))))))))))</x:f>
      </x:c>
      <x:c r="U95" t="str">
        <x:f>IF(S95="Accepted",A95,"")</x:f>
      </x:c>
      <x:c r="V95" t="str">
        <x:f>IF(S95="Held",A95,"")</x:f>
      </x:c>
    </x:row>
    <x:row r="96">
      <x:c r="S96" t="str">
        <x:f>IF(A96="","",IF(T96="","Accepted","Held"))</x:f>
      </x:c>
      <x:c r="T96" t="str">
        <x:f>IF(COUNTA(A96:R96)=0,"",IF(OR(COUNTBLANK(A96:M96)&gt;0,Q96="",R96="",OR(LOWER(TRIM(A96))="unknown",LOWER(TRIM(A96))="not applicable",LOWER(TRIM(A96))="n/a",LOWER(TRIM(A96))="na",LOWER(TRIM(A96))="pending",LOWER(TRIM(A96))="unavailable",LOWER(TRIM(A96))="denied",LOWER(TRIM(A96))="none",LOWER(TRIM(A96))="tbd",LOWER(TRIM(A96))="to be determined",LOWER(TRIM(A96))="-"),OR(LOWER(TRIM(B96))="unknown",LOWER(TRIM(B96))="not applicable",LOWER(TRIM(B96))="n/a",LOWER(TRIM(B96))="na",LOWER(TRIM(B96))="pending",LOWER(TRIM(B96))="unavailable",LOWER(TRIM(B96))="denied",LOWER(TRIM(B96))="none",LOWER(TRIM(B96))="tbd",LOWER(TRIM(B96))="to be determined",LOWER(TRIM(B96))="-"),OR(LOWER(TRIM(C96))="unknown",LOWER(TRIM(C96))="not applicable",LOWER(TRIM(C96))="n/a",LOWER(TRIM(C96))="na",LOWER(TRIM(C96))="pending",LOWER(TRIM(C96))="unavailable",LOWER(TRIM(C96))="denied",LOWER(TRIM(C96))="none",LOWER(TRIM(C96))="tbd",LOWER(TRIM(C96))="to be determined",LOWER(TRIM(C96))="-"),OR(LOWER(TRIM(D96))="unknown",LOWER(TRIM(D96))="not applicable",LOWER(TRIM(D96))="n/a",LOWER(TRIM(D96))="na",LOWER(TRIM(D96))="pending",LOWER(TRIM(D96))="unavailable",LOWER(TRIM(D96))="denied",LOWER(TRIM(D96))="none",LOWER(TRIM(D96))="tbd",LOWER(TRIM(D96))="to be determined",LOWER(TRIM(D96))="-"),OR(LOWER(TRIM(E96))="unknown",LOWER(TRIM(E96))="not applicable",LOWER(TRIM(E96))="n/a",LOWER(TRIM(E96))="na",LOWER(TRIM(E96))="pending",LOWER(TRIM(E96))="unavailable",LOWER(TRIM(E96))="denied",LOWER(TRIM(E96))="none",LOWER(TRIM(E96))="tbd",LOWER(TRIM(E96))="to be determined",LOWER(TRIM(E96))="-"),OR(LOWER(TRIM(F96))="unknown",LOWER(TRIM(F96))="not applicable",LOWER(TRIM(F96))="n/a",LOWER(TRIM(F96))="na",LOWER(TRIM(F96))="pending",LOWER(TRIM(F96))="unavailable",LOWER(TRIM(F96))="denied",LOWER(TRIM(F96))="none",LOWER(TRIM(F96))="tbd",LOWER(TRIM(F96))="to be determined",LOWER(TRIM(F96))="-"),OR(LOWER(TRIM(G96))="unknown",LOWER(TRIM(G96))="not applicable",LOWER(TRIM(G96))="n/a",LOWER(TRIM(G96))="na",LOWER(TRIM(G96))="pending",LOWER(TRIM(G96))="unavailable",LOWER(TRIM(G96))="denied",LOWER(TRIM(G96))="none",LOWER(TRIM(G96))="tbd",LOWER(TRIM(G96))="to be determined",LOWER(TRIM(G96))="-"),OR(LOWER(TRIM(H96))="unknown",LOWER(TRIM(H96))="not applicable",LOWER(TRIM(H96))="n/a",LOWER(TRIM(H96))="na",LOWER(TRIM(H96))="pending",LOWER(TRIM(H96))="unavailable",LOWER(TRIM(H96))="denied",LOWER(TRIM(H96))="none",LOWER(TRIM(H96))="tbd",LOWER(TRIM(H96))="to be determined",LOWER(TRIM(H96))="-"),OR(LOWER(TRIM(I96))="unknown",LOWER(TRIM(I96))="not applicable",LOWER(TRIM(I96))="n/a",LOWER(TRIM(I96))="na",LOWER(TRIM(I96))="pending",LOWER(TRIM(I96))="unavailable",LOWER(TRIM(I96))="denied",LOWER(TRIM(I96))="none",LOWER(TRIM(I96))="tbd",LOWER(TRIM(I96))="to be determined",LOWER(TRIM(I96))="-"),OR(LOWER(TRIM(J96))="unknown",LOWER(TRIM(J96))="not applicable",LOWER(TRIM(J96))="n/a",LOWER(TRIM(J96))="na",LOWER(TRIM(J96))="pending",LOWER(TRIM(J96))="unavailable",LOWER(TRIM(J96))="denied",LOWER(TRIM(J96))="none",LOWER(TRIM(J96))="tbd",LOWER(TRIM(J96))="to be determined",LOWER(TRIM(J96))="-"),OR(LOWER(TRIM(K96))="unknown",LOWER(TRIM(K96))="not applicable",LOWER(TRIM(K96))="n/a",LOWER(TRIM(K96))="na",LOWER(TRIM(K96))="pending",LOWER(TRIM(K96))="unavailable",LOWER(TRIM(K96))="denied",LOWER(TRIM(K96))="none",LOWER(TRIM(K96))="tbd",LOWER(TRIM(K96))="to be determined",LOWER(TRIM(K96))="-"),OR(LOWER(TRIM(L96))="unknown",LOWER(TRIM(L96))="not applicable",LOWER(TRIM(L96))="n/a",LOWER(TRIM(L96))="na",LOWER(TRIM(L96))="pending",LOWER(TRIM(L96))="unavailable",LOWER(TRIM(L96))="denied",LOWER(TRIM(L96))="none",LOWER(TRIM(L96))="tbd",LOWER(TRIM(L96))="to be determined",LOWER(TRIM(L96))="-"),OR(LOWER(TRIM(M96))="unknown",LOWER(TRIM(M96))="not applicable",LOWER(TRIM(M96))="n/a",LOWER(TRIM(M96))="na",LOWER(TRIM(M96))="pending",LOWER(TRIM(M96))="unavailable",LOWER(TRIM(M96))="denied",LOWER(TRIM(M96))="none",LOWER(TRIM(M96))="tbd",LOWER(TRIM(M96))="to be determined",LOWER(TRIM(M96))="-"),OR(LOWER(TRIM(Q96))="unknown",LOWER(TRIM(Q96))="not applicable",LOWER(TRIM(Q96))="n/a",LOWER(TRIM(Q96))="na",LOWER(TRIM(Q96))="pending",LOWER(TRIM(Q96))="unavailable",LOWER(TRIM(Q96))="denied",LOWER(TRIM(Q96))="none",LOWER(TRIM(Q96))="tbd",LOWER(TRIM(Q96))="to be determined",LOWER(TRIM(Q96))="-")),"MISSING_OR_PLACEHOLDER",IF(COUNTIF($A$2:$A$101,A96)&gt;1,"DUPLICATE_SOURCE_ROW_ID",IF(COUNTIFS($D$2:$D$101,D96,$I$2:$I$101,I96,$K$2:$K$101,K96,$L$2:$L$101,L96)&gt;1,"DUPLICATE_GRAIN_GROUP",IF(D96&lt;&gt;'Report setup'!$B$2,"MIXED_ACCOUNT",IF(M96&lt;&gt;'Report setup'!$B$3,"MIXED_CURRENCY",IF(OR(K96&lt;&gt;'Report setup'!$B$5,L96&lt;&gt;'Report setup'!$B$6),"OUT_OF_SCOPE_WINDOW",IF(Q96&lt;&gt;'Report setup'!$B$14,"MIXED_ACTION",IF(OR(NOT(ISNUMBER(N96)),NOT(ISNUMBER(O96)),NOT(ISNUMBER(P96)),NOT(ISNUMBER(R96))),"INVALID_NUMERIC",IF(OR(N96&lt;0,O96&lt;0,P96&lt;0,R96&lt;0),"NEGATIVE_VALUE",IF(OR(O96&lt;&gt;INT(O96),P96&lt;&gt;INT(P96),R96&lt;&gt;INT(R96)),"INVALID_NUMERIC",IF(P96&gt;O96,"CLICKS_EXCEED_IMPRESSIONS",""))))))))))))</x:f>
      </x:c>
      <x:c r="U96" t="str">
        <x:f>IF(S96="Accepted",A96,"")</x:f>
      </x:c>
      <x:c r="V96" t="str">
        <x:f>IF(S96="Held",A96,"")</x:f>
      </x:c>
    </x:row>
    <x:row r="97">
      <x:c r="S97" t="str">
        <x:f>IF(A97="","",IF(T97="","Accepted","Held"))</x:f>
      </x:c>
      <x:c r="T97" t="str">
        <x:f>IF(COUNTA(A97:R97)=0,"",IF(OR(COUNTBLANK(A97:M97)&gt;0,Q97="",R97="",OR(LOWER(TRIM(A97))="unknown",LOWER(TRIM(A97))="not applicable",LOWER(TRIM(A97))="n/a",LOWER(TRIM(A97))="na",LOWER(TRIM(A97))="pending",LOWER(TRIM(A97))="unavailable",LOWER(TRIM(A97))="denied",LOWER(TRIM(A97))="none",LOWER(TRIM(A97))="tbd",LOWER(TRIM(A97))="to be determined",LOWER(TRIM(A97))="-"),OR(LOWER(TRIM(B97))="unknown",LOWER(TRIM(B97))="not applicable",LOWER(TRIM(B97))="n/a",LOWER(TRIM(B97))="na",LOWER(TRIM(B97))="pending",LOWER(TRIM(B97))="unavailable",LOWER(TRIM(B97))="denied",LOWER(TRIM(B97))="none",LOWER(TRIM(B97))="tbd",LOWER(TRIM(B97))="to be determined",LOWER(TRIM(B97))="-"),OR(LOWER(TRIM(C97))="unknown",LOWER(TRIM(C97))="not applicable",LOWER(TRIM(C97))="n/a",LOWER(TRIM(C97))="na",LOWER(TRIM(C97))="pending",LOWER(TRIM(C97))="unavailable",LOWER(TRIM(C97))="denied",LOWER(TRIM(C97))="none",LOWER(TRIM(C97))="tbd",LOWER(TRIM(C97))="to be determined",LOWER(TRIM(C97))="-"),OR(LOWER(TRIM(D97))="unknown",LOWER(TRIM(D97))="not applicable",LOWER(TRIM(D97))="n/a",LOWER(TRIM(D97))="na",LOWER(TRIM(D97))="pending",LOWER(TRIM(D97))="unavailable",LOWER(TRIM(D97))="denied",LOWER(TRIM(D97))="none",LOWER(TRIM(D97))="tbd",LOWER(TRIM(D97))="to be determined",LOWER(TRIM(D97))="-"),OR(LOWER(TRIM(E97))="unknown",LOWER(TRIM(E97))="not applicable",LOWER(TRIM(E97))="n/a",LOWER(TRIM(E97))="na",LOWER(TRIM(E97))="pending",LOWER(TRIM(E97))="unavailable",LOWER(TRIM(E97))="denied",LOWER(TRIM(E97))="none",LOWER(TRIM(E97))="tbd",LOWER(TRIM(E97))="to be determined",LOWER(TRIM(E97))="-"),OR(LOWER(TRIM(F97))="unknown",LOWER(TRIM(F97))="not applicable",LOWER(TRIM(F97))="n/a",LOWER(TRIM(F97))="na",LOWER(TRIM(F97))="pending",LOWER(TRIM(F97))="unavailable",LOWER(TRIM(F97))="denied",LOWER(TRIM(F97))="none",LOWER(TRIM(F97))="tbd",LOWER(TRIM(F97))="to be determined",LOWER(TRIM(F97))="-"),OR(LOWER(TRIM(G97))="unknown",LOWER(TRIM(G97))="not applicable",LOWER(TRIM(G97))="n/a",LOWER(TRIM(G97))="na",LOWER(TRIM(G97))="pending",LOWER(TRIM(G97))="unavailable",LOWER(TRIM(G97))="denied",LOWER(TRIM(G97))="none",LOWER(TRIM(G97))="tbd",LOWER(TRIM(G97))="to be determined",LOWER(TRIM(G97))="-"),OR(LOWER(TRIM(H97))="unknown",LOWER(TRIM(H97))="not applicable",LOWER(TRIM(H97))="n/a",LOWER(TRIM(H97))="na",LOWER(TRIM(H97))="pending",LOWER(TRIM(H97))="unavailable",LOWER(TRIM(H97))="denied",LOWER(TRIM(H97))="none",LOWER(TRIM(H97))="tbd",LOWER(TRIM(H97))="to be determined",LOWER(TRIM(H97))="-"),OR(LOWER(TRIM(I97))="unknown",LOWER(TRIM(I97))="not applicable",LOWER(TRIM(I97))="n/a",LOWER(TRIM(I97))="na",LOWER(TRIM(I97))="pending",LOWER(TRIM(I97))="unavailable",LOWER(TRIM(I97))="denied",LOWER(TRIM(I97))="none",LOWER(TRIM(I97))="tbd",LOWER(TRIM(I97))="to be determined",LOWER(TRIM(I97))="-"),OR(LOWER(TRIM(J97))="unknown",LOWER(TRIM(J97))="not applicable",LOWER(TRIM(J97))="n/a",LOWER(TRIM(J97))="na",LOWER(TRIM(J97))="pending",LOWER(TRIM(J97))="unavailable",LOWER(TRIM(J97))="denied",LOWER(TRIM(J97))="none",LOWER(TRIM(J97))="tbd",LOWER(TRIM(J97))="to be determined",LOWER(TRIM(J97))="-"),OR(LOWER(TRIM(K97))="unknown",LOWER(TRIM(K97))="not applicable",LOWER(TRIM(K97))="n/a",LOWER(TRIM(K97))="na",LOWER(TRIM(K97))="pending",LOWER(TRIM(K97))="unavailable",LOWER(TRIM(K97))="denied",LOWER(TRIM(K97))="none",LOWER(TRIM(K97))="tbd",LOWER(TRIM(K97))="to be determined",LOWER(TRIM(K97))="-"),OR(LOWER(TRIM(L97))="unknown",LOWER(TRIM(L97))="not applicable",LOWER(TRIM(L97))="n/a",LOWER(TRIM(L97))="na",LOWER(TRIM(L97))="pending",LOWER(TRIM(L97))="unavailable",LOWER(TRIM(L97))="denied",LOWER(TRIM(L97))="none",LOWER(TRIM(L97))="tbd",LOWER(TRIM(L97))="to be determined",LOWER(TRIM(L97))="-"),OR(LOWER(TRIM(M97))="unknown",LOWER(TRIM(M97))="not applicable",LOWER(TRIM(M97))="n/a",LOWER(TRIM(M97))="na",LOWER(TRIM(M97))="pending",LOWER(TRIM(M97))="unavailable",LOWER(TRIM(M97))="denied",LOWER(TRIM(M97))="none",LOWER(TRIM(M97))="tbd",LOWER(TRIM(M97))="to be determined",LOWER(TRIM(M97))="-"),OR(LOWER(TRIM(Q97))="unknown",LOWER(TRIM(Q97))="not applicable",LOWER(TRIM(Q97))="n/a",LOWER(TRIM(Q97))="na",LOWER(TRIM(Q97))="pending",LOWER(TRIM(Q97))="unavailable",LOWER(TRIM(Q97))="denied",LOWER(TRIM(Q97))="none",LOWER(TRIM(Q97))="tbd",LOWER(TRIM(Q97))="to be determined",LOWER(TRIM(Q97))="-")),"MISSING_OR_PLACEHOLDER",IF(COUNTIF($A$2:$A$101,A97)&gt;1,"DUPLICATE_SOURCE_ROW_ID",IF(COUNTIFS($D$2:$D$101,D97,$I$2:$I$101,I97,$K$2:$K$101,K97,$L$2:$L$101,L97)&gt;1,"DUPLICATE_GRAIN_GROUP",IF(D97&lt;&gt;'Report setup'!$B$2,"MIXED_ACCOUNT",IF(M97&lt;&gt;'Report setup'!$B$3,"MIXED_CURRENCY",IF(OR(K97&lt;&gt;'Report setup'!$B$5,L97&lt;&gt;'Report setup'!$B$6),"OUT_OF_SCOPE_WINDOW",IF(Q97&lt;&gt;'Report setup'!$B$14,"MIXED_ACTION",IF(OR(NOT(ISNUMBER(N97)),NOT(ISNUMBER(O97)),NOT(ISNUMBER(P97)),NOT(ISNUMBER(R97))),"INVALID_NUMERIC",IF(OR(N97&lt;0,O97&lt;0,P97&lt;0,R97&lt;0),"NEGATIVE_VALUE",IF(OR(O97&lt;&gt;INT(O97),P97&lt;&gt;INT(P97),R97&lt;&gt;INT(R97)),"INVALID_NUMERIC",IF(P97&gt;O97,"CLICKS_EXCEED_IMPRESSIONS",""))))))))))))</x:f>
      </x:c>
      <x:c r="U97" t="str">
        <x:f>IF(S97="Accepted",A97,"")</x:f>
      </x:c>
      <x:c r="V97" t="str">
        <x:f>IF(S97="Held",A97,"")</x:f>
      </x:c>
    </x:row>
    <x:row r="98">
      <x:c r="S98" t="str">
        <x:f>IF(A98="","",IF(T98="","Accepted","Held"))</x:f>
      </x:c>
      <x:c r="T98" t="str">
        <x:f>IF(COUNTA(A98:R98)=0,"",IF(OR(COUNTBLANK(A98:M98)&gt;0,Q98="",R98="",OR(LOWER(TRIM(A98))="unknown",LOWER(TRIM(A98))="not applicable",LOWER(TRIM(A98))="n/a",LOWER(TRIM(A98))="na",LOWER(TRIM(A98))="pending",LOWER(TRIM(A98))="unavailable",LOWER(TRIM(A98))="denied",LOWER(TRIM(A98))="none",LOWER(TRIM(A98))="tbd",LOWER(TRIM(A98))="to be determined",LOWER(TRIM(A98))="-"),OR(LOWER(TRIM(B98))="unknown",LOWER(TRIM(B98))="not applicable",LOWER(TRIM(B98))="n/a",LOWER(TRIM(B98))="na",LOWER(TRIM(B98))="pending",LOWER(TRIM(B98))="unavailable",LOWER(TRIM(B98))="denied",LOWER(TRIM(B98))="none",LOWER(TRIM(B98))="tbd",LOWER(TRIM(B98))="to be determined",LOWER(TRIM(B98))="-"),OR(LOWER(TRIM(C98))="unknown",LOWER(TRIM(C98))="not applicable",LOWER(TRIM(C98))="n/a",LOWER(TRIM(C98))="na",LOWER(TRIM(C98))="pending",LOWER(TRIM(C98))="unavailable",LOWER(TRIM(C98))="denied",LOWER(TRIM(C98))="none",LOWER(TRIM(C98))="tbd",LOWER(TRIM(C98))="to be determined",LOWER(TRIM(C98))="-"),OR(LOWER(TRIM(D98))="unknown",LOWER(TRIM(D98))="not applicable",LOWER(TRIM(D98))="n/a",LOWER(TRIM(D98))="na",LOWER(TRIM(D98))="pending",LOWER(TRIM(D98))="unavailable",LOWER(TRIM(D98))="denied",LOWER(TRIM(D98))="none",LOWER(TRIM(D98))="tbd",LOWER(TRIM(D98))="to be determined",LOWER(TRIM(D98))="-"),OR(LOWER(TRIM(E98))="unknown",LOWER(TRIM(E98))="not applicable",LOWER(TRIM(E98))="n/a",LOWER(TRIM(E98))="na",LOWER(TRIM(E98))="pending",LOWER(TRIM(E98))="unavailable",LOWER(TRIM(E98))="denied",LOWER(TRIM(E98))="none",LOWER(TRIM(E98))="tbd",LOWER(TRIM(E98))="to be determined",LOWER(TRIM(E98))="-"),OR(LOWER(TRIM(F98))="unknown",LOWER(TRIM(F98))="not applicable",LOWER(TRIM(F98))="n/a",LOWER(TRIM(F98))="na",LOWER(TRIM(F98))="pending",LOWER(TRIM(F98))="unavailable",LOWER(TRIM(F98))="denied",LOWER(TRIM(F98))="none",LOWER(TRIM(F98))="tbd",LOWER(TRIM(F98))="to be determined",LOWER(TRIM(F98))="-"),OR(LOWER(TRIM(G98))="unknown",LOWER(TRIM(G98))="not applicable",LOWER(TRIM(G98))="n/a",LOWER(TRIM(G98))="na",LOWER(TRIM(G98))="pending",LOWER(TRIM(G98))="unavailable",LOWER(TRIM(G98))="denied",LOWER(TRIM(G98))="none",LOWER(TRIM(G98))="tbd",LOWER(TRIM(G98))="to be determined",LOWER(TRIM(G98))="-"),OR(LOWER(TRIM(H98))="unknown",LOWER(TRIM(H98))="not applicable",LOWER(TRIM(H98))="n/a",LOWER(TRIM(H98))="na",LOWER(TRIM(H98))="pending",LOWER(TRIM(H98))="unavailable",LOWER(TRIM(H98))="denied",LOWER(TRIM(H98))="none",LOWER(TRIM(H98))="tbd",LOWER(TRIM(H98))="to be determined",LOWER(TRIM(H98))="-"),OR(LOWER(TRIM(I98))="unknown",LOWER(TRIM(I98))="not applicable",LOWER(TRIM(I98))="n/a",LOWER(TRIM(I98))="na",LOWER(TRIM(I98))="pending",LOWER(TRIM(I98))="unavailable",LOWER(TRIM(I98))="denied",LOWER(TRIM(I98))="none",LOWER(TRIM(I98))="tbd",LOWER(TRIM(I98))="to be determined",LOWER(TRIM(I98))="-"),OR(LOWER(TRIM(J98))="unknown",LOWER(TRIM(J98))="not applicable",LOWER(TRIM(J98))="n/a",LOWER(TRIM(J98))="na",LOWER(TRIM(J98))="pending",LOWER(TRIM(J98))="unavailable",LOWER(TRIM(J98))="denied",LOWER(TRIM(J98))="none",LOWER(TRIM(J98))="tbd",LOWER(TRIM(J98))="to be determined",LOWER(TRIM(J98))="-"),OR(LOWER(TRIM(K98))="unknown",LOWER(TRIM(K98))="not applicable",LOWER(TRIM(K98))="n/a",LOWER(TRIM(K98))="na",LOWER(TRIM(K98))="pending",LOWER(TRIM(K98))="unavailable",LOWER(TRIM(K98))="denied",LOWER(TRIM(K98))="none",LOWER(TRIM(K98))="tbd",LOWER(TRIM(K98))="to be determined",LOWER(TRIM(K98))="-"),OR(LOWER(TRIM(L98))="unknown",LOWER(TRIM(L98))="not applicable",LOWER(TRIM(L98))="n/a",LOWER(TRIM(L98))="na",LOWER(TRIM(L98))="pending",LOWER(TRIM(L98))="unavailable",LOWER(TRIM(L98))="denied",LOWER(TRIM(L98))="none",LOWER(TRIM(L98))="tbd",LOWER(TRIM(L98))="to be determined",LOWER(TRIM(L98))="-"),OR(LOWER(TRIM(M98))="unknown",LOWER(TRIM(M98))="not applicable",LOWER(TRIM(M98))="n/a",LOWER(TRIM(M98))="na",LOWER(TRIM(M98))="pending",LOWER(TRIM(M98))="unavailable",LOWER(TRIM(M98))="denied",LOWER(TRIM(M98))="none",LOWER(TRIM(M98))="tbd",LOWER(TRIM(M98))="to be determined",LOWER(TRIM(M98))="-"),OR(LOWER(TRIM(Q98))="unknown",LOWER(TRIM(Q98))="not applicable",LOWER(TRIM(Q98))="n/a",LOWER(TRIM(Q98))="na",LOWER(TRIM(Q98))="pending",LOWER(TRIM(Q98))="unavailable",LOWER(TRIM(Q98))="denied",LOWER(TRIM(Q98))="none",LOWER(TRIM(Q98))="tbd",LOWER(TRIM(Q98))="to be determined",LOWER(TRIM(Q98))="-")),"MISSING_OR_PLACEHOLDER",IF(COUNTIF($A$2:$A$101,A98)&gt;1,"DUPLICATE_SOURCE_ROW_ID",IF(COUNTIFS($D$2:$D$101,D98,$I$2:$I$101,I98,$K$2:$K$101,K98,$L$2:$L$101,L98)&gt;1,"DUPLICATE_GRAIN_GROUP",IF(D98&lt;&gt;'Report setup'!$B$2,"MIXED_ACCOUNT",IF(M98&lt;&gt;'Report setup'!$B$3,"MIXED_CURRENCY",IF(OR(K98&lt;&gt;'Report setup'!$B$5,L98&lt;&gt;'Report setup'!$B$6),"OUT_OF_SCOPE_WINDOW",IF(Q98&lt;&gt;'Report setup'!$B$14,"MIXED_ACTION",IF(OR(NOT(ISNUMBER(N98)),NOT(ISNUMBER(O98)),NOT(ISNUMBER(P98)),NOT(ISNUMBER(R98))),"INVALID_NUMERIC",IF(OR(N98&lt;0,O98&lt;0,P98&lt;0,R98&lt;0),"NEGATIVE_VALUE",IF(OR(O98&lt;&gt;INT(O98),P98&lt;&gt;INT(P98),R98&lt;&gt;INT(R98)),"INVALID_NUMERIC",IF(P98&gt;O98,"CLICKS_EXCEED_IMPRESSIONS",""))))))))))))</x:f>
      </x:c>
      <x:c r="U98" t="str">
        <x:f>IF(S98="Accepted",A98,"")</x:f>
      </x:c>
      <x:c r="V98" t="str">
        <x:f>IF(S98="Held",A98,"")</x:f>
      </x:c>
    </x:row>
    <x:row r="99">
      <x:c r="S99" t="str">
        <x:f>IF(A99="","",IF(T99="","Accepted","Held"))</x:f>
      </x:c>
      <x:c r="T99" t="str">
        <x:f>IF(COUNTA(A99:R99)=0,"",IF(OR(COUNTBLANK(A99:M99)&gt;0,Q99="",R99="",OR(LOWER(TRIM(A99))="unknown",LOWER(TRIM(A99))="not applicable",LOWER(TRIM(A99))="n/a",LOWER(TRIM(A99))="na",LOWER(TRIM(A99))="pending",LOWER(TRIM(A99))="unavailable",LOWER(TRIM(A99))="denied",LOWER(TRIM(A99))="none",LOWER(TRIM(A99))="tbd",LOWER(TRIM(A99))="to be determined",LOWER(TRIM(A99))="-"),OR(LOWER(TRIM(B99))="unknown",LOWER(TRIM(B99))="not applicable",LOWER(TRIM(B99))="n/a",LOWER(TRIM(B99))="na",LOWER(TRIM(B99))="pending",LOWER(TRIM(B99))="unavailable",LOWER(TRIM(B99))="denied",LOWER(TRIM(B99))="none",LOWER(TRIM(B99))="tbd",LOWER(TRIM(B99))="to be determined",LOWER(TRIM(B99))="-"),OR(LOWER(TRIM(C99))="unknown",LOWER(TRIM(C99))="not applicable",LOWER(TRIM(C99))="n/a",LOWER(TRIM(C99))="na",LOWER(TRIM(C99))="pending",LOWER(TRIM(C99))="unavailable",LOWER(TRIM(C99))="denied",LOWER(TRIM(C99))="none",LOWER(TRIM(C99))="tbd",LOWER(TRIM(C99))="to be determined",LOWER(TRIM(C99))="-"),OR(LOWER(TRIM(D99))="unknown",LOWER(TRIM(D99))="not applicable",LOWER(TRIM(D99))="n/a",LOWER(TRIM(D99))="na",LOWER(TRIM(D99))="pending",LOWER(TRIM(D99))="unavailable",LOWER(TRIM(D99))="denied",LOWER(TRIM(D99))="none",LOWER(TRIM(D99))="tbd",LOWER(TRIM(D99))="to be determined",LOWER(TRIM(D99))="-"),OR(LOWER(TRIM(E99))="unknown",LOWER(TRIM(E99))="not applicable",LOWER(TRIM(E99))="n/a",LOWER(TRIM(E99))="na",LOWER(TRIM(E99))="pending",LOWER(TRIM(E99))="unavailable",LOWER(TRIM(E99))="denied",LOWER(TRIM(E99))="none",LOWER(TRIM(E99))="tbd",LOWER(TRIM(E99))="to be determined",LOWER(TRIM(E99))="-"),OR(LOWER(TRIM(F99))="unknown",LOWER(TRIM(F99))="not applicable",LOWER(TRIM(F99))="n/a",LOWER(TRIM(F99))="na",LOWER(TRIM(F99))="pending",LOWER(TRIM(F99))="unavailable",LOWER(TRIM(F99))="denied",LOWER(TRIM(F99))="none",LOWER(TRIM(F99))="tbd",LOWER(TRIM(F99))="to be determined",LOWER(TRIM(F99))="-"),OR(LOWER(TRIM(G99))="unknown",LOWER(TRIM(G99))="not applicable",LOWER(TRIM(G99))="n/a",LOWER(TRIM(G99))="na",LOWER(TRIM(G99))="pending",LOWER(TRIM(G99))="unavailable",LOWER(TRIM(G99))="denied",LOWER(TRIM(G99))="none",LOWER(TRIM(G99))="tbd",LOWER(TRIM(G99))="to be determined",LOWER(TRIM(G99))="-"),OR(LOWER(TRIM(H99))="unknown",LOWER(TRIM(H99))="not applicable",LOWER(TRIM(H99))="n/a",LOWER(TRIM(H99))="na",LOWER(TRIM(H99))="pending",LOWER(TRIM(H99))="unavailable",LOWER(TRIM(H99))="denied",LOWER(TRIM(H99))="none",LOWER(TRIM(H99))="tbd",LOWER(TRIM(H99))="to be determined",LOWER(TRIM(H99))="-"),OR(LOWER(TRIM(I99))="unknown",LOWER(TRIM(I99))="not applicable",LOWER(TRIM(I99))="n/a",LOWER(TRIM(I99))="na",LOWER(TRIM(I99))="pending",LOWER(TRIM(I99))="unavailable",LOWER(TRIM(I99))="denied",LOWER(TRIM(I99))="none",LOWER(TRIM(I99))="tbd",LOWER(TRIM(I99))="to be determined",LOWER(TRIM(I99))="-"),OR(LOWER(TRIM(J99))="unknown",LOWER(TRIM(J99))="not applicable",LOWER(TRIM(J99))="n/a",LOWER(TRIM(J99))="na",LOWER(TRIM(J99))="pending",LOWER(TRIM(J99))="unavailable",LOWER(TRIM(J99))="denied",LOWER(TRIM(J99))="none",LOWER(TRIM(J99))="tbd",LOWER(TRIM(J99))="to be determined",LOWER(TRIM(J99))="-"),OR(LOWER(TRIM(K99))="unknown",LOWER(TRIM(K99))="not applicable",LOWER(TRIM(K99))="n/a",LOWER(TRIM(K99))="na",LOWER(TRIM(K99))="pending",LOWER(TRIM(K99))="unavailable",LOWER(TRIM(K99))="denied",LOWER(TRIM(K99))="none",LOWER(TRIM(K99))="tbd",LOWER(TRIM(K99))="to be determined",LOWER(TRIM(K99))="-"),OR(LOWER(TRIM(L99))="unknown",LOWER(TRIM(L99))="not applicable",LOWER(TRIM(L99))="n/a",LOWER(TRIM(L99))="na",LOWER(TRIM(L99))="pending",LOWER(TRIM(L99))="unavailable",LOWER(TRIM(L99))="denied",LOWER(TRIM(L99))="none",LOWER(TRIM(L99))="tbd",LOWER(TRIM(L99))="to be determined",LOWER(TRIM(L99))="-"),OR(LOWER(TRIM(M99))="unknown",LOWER(TRIM(M99))="not applicable",LOWER(TRIM(M99))="n/a",LOWER(TRIM(M99))="na",LOWER(TRIM(M99))="pending",LOWER(TRIM(M99))="unavailable",LOWER(TRIM(M99))="denied",LOWER(TRIM(M99))="none",LOWER(TRIM(M99))="tbd",LOWER(TRIM(M99))="to be determined",LOWER(TRIM(M99))="-"),OR(LOWER(TRIM(Q99))="unknown",LOWER(TRIM(Q99))="not applicable",LOWER(TRIM(Q99))="n/a",LOWER(TRIM(Q99))="na",LOWER(TRIM(Q99))="pending",LOWER(TRIM(Q99))="unavailable",LOWER(TRIM(Q99))="denied",LOWER(TRIM(Q99))="none",LOWER(TRIM(Q99))="tbd",LOWER(TRIM(Q99))="to be determined",LOWER(TRIM(Q99))="-")),"MISSING_OR_PLACEHOLDER",IF(COUNTIF($A$2:$A$101,A99)&gt;1,"DUPLICATE_SOURCE_ROW_ID",IF(COUNTIFS($D$2:$D$101,D99,$I$2:$I$101,I99,$K$2:$K$101,K99,$L$2:$L$101,L99)&gt;1,"DUPLICATE_GRAIN_GROUP",IF(D99&lt;&gt;'Report setup'!$B$2,"MIXED_ACCOUNT",IF(M99&lt;&gt;'Report setup'!$B$3,"MIXED_CURRENCY",IF(OR(K99&lt;&gt;'Report setup'!$B$5,L99&lt;&gt;'Report setup'!$B$6),"OUT_OF_SCOPE_WINDOW",IF(Q99&lt;&gt;'Report setup'!$B$14,"MIXED_ACTION",IF(OR(NOT(ISNUMBER(N99)),NOT(ISNUMBER(O99)),NOT(ISNUMBER(P99)),NOT(ISNUMBER(R99))),"INVALID_NUMERIC",IF(OR(N99&lt;0,O99&lt;0,P99&lt;0,R99&lt;0),"NEGATIVE_VALUE",IF(OR(O99&lt;&gt;INT(O99),P99&lt;&gt;INT(P99),R99&lt;&gt;INT(R99)),"INVALID_NUMERIC",IF(P99&gt;O99,"CLICKS_EXCEED_IMPRESSIONS",""))))))))))))</x:f>
      </x:c>
      <x:c r="U99" t="str">
        <x:f>IF(S99="Accepted",A99,"")</x:f>
      </x:c>
      <x:c r="V99" t="str">
        <x:f>IF(S99="Held",A99,"")</x:f>
      </x:c>
    </x:row>
    <x:row r="100">
      <x:c r="S100" t="str">
        <x:f>IF(A100="","",IF(T100="","Accepted","Held"))</x:f>
      </x:c>
      <x:c r="T100" t="str">
        <x:f>IF(COUNTA(A100:R100)=0,"",IF(OR(COUNTBLANK(A100:M100)&gt;0,Q100="",R100="",OR(LOWER(TRIM(A100))="unknown",LOWER(TRIM(A100))="not applicable",LOWER(TRIM(A100))="n/a",LOWER(TRIM(A100))="na",LOWER(TRIM(A100))="pending",LOWER(TRIM(A100))="unavailable",LOWER(TRIM(A100))="denied",LOWER(TRIM(A100))="none",LOWER(TRIM(A100))="tbd",LOWER(TRIM(A100))="to be determined",LOWER(TRIM(A100))="-"),OR(LOWER(TRIM(B100))="unknown",LOWER(TRIM(B100))="not applicable",LOWER(TRIM(B100))="n/a",LOWER(TRIM(B100))="na",LOWER(TRIM(B100))="pending",LOWER(TRIM(B100))="unavailable",LOWER(TRIM(B100))="denied",LOWER(TRIM(B100))="none",LOWER(TRIM(B100))="tbd",LOWER(TRIM(B100))="to be determined",LOWER(TRIM(B100))="-"),OR(LOWER(TRIM(C100))="unknown",LOWER(TRIM(C100))="not applicable",LOWER(TRIM(C100))="n/a",LOWER(TRIM(C100))="na",LOWER(TRIM(C100))="pending",LOWER(TRIM(C100))="unavailable",LOWER(TRIM(C100))="denied",LOWER(TRIM(C100))="none",LOWER(TRIM(C100))="tbd",LOWER(TRIM(C100))="to be determined",LOWER(TRIM(C100))="-"),OR(LOWER(TRIM(D100))="unknown",LOWER(TRIM(D100))="not applicable",LOWER(TRIM(D100))="n/a",LOWER(TRIM(D100))="na",LOWER(TRIM(D100))="pending",LOWER(TRIM(D100))="unavailable",LOWER(TRIM(D100))="denied",LOWER(TRIM(D100))="none",LOWER(TRIM(D100))="tbd",LOWER(TRIM(D100))="to be determined",LOWER(TRIM(D100))="-"),OR(LOWER(TRIM(E100))="unknown",LOWER(TRIM(E100))="not applicable",LOWER(TRIM(E100))="n/a",LOWER(TRIM(E100))="na",LOWER(TRIM(E100))="pending",LOWER(TRIM(E100))="unavailable",LOWER(TRIM(E100))="denied",LOWER(TRIM(E100))="none",LOWER(TRIM(E100))="tbd",LOWER(TRIM(E100))="to be determined",LOWER(TRIM(E100))="-"),OR(LOWER(TRIM(F100))="unknown",LOWER(TRIM(F100))="not applicable",LOWER(TRIM(F100))="n/a",LOWER(TRIM(F100))="na",LOWER(TRIM(F100))="pending",LOWER(TRIM(F100))="unavailable",LOWER(TRIM(F100))="denied",LOWER(TRIM(F100))="none",LOWER(TRIM(F100))="tbd",LOWER(TRIM(F100))="to be determined",LOWER(TRIM(F100))="-"),OR(LOWER(TRIM(G100))="unknown",LOWER(TRIM(G100))="not applicable",LOWER(TRIM(G100))="n/a",LOWER(TRIM(G100))="na",LOWER(TRIM(G100))="pending",LOWER(TRIM(G100))="unavailable",LOWER(TRIM(G100))="denied",LOWER(TRIM(G100))="none",LOWER(TRIM(G100))="tbd",LOWER(TRIM(G100))="to be determined",LOWER(TRIM(G100))="-"),OR(LOWER(TRIM(H100))="unknown",LOWER(TRIM(H100))="not applicable",LOWER(TRIM(H100))="n/a",LOWER(TRIM(H100))="na",LOWER(TRIM(H100))="pending",LOWER(TRIM(H100))="unavailable",LOWER(TRIM(H100))="denied",LOWER(TRIM(H100))="none",LOWER(TRIM(H100))="tbd",LOWER(TRIM(H100))="to be determined",LOWER(TRIM(H100))="-"),OR(LOWER(TRIM(I100))="unknown",LOWER(TRIM(I100))="not applicable",LOWER(TRIM(I100))="n/a",LOWER(TRIM(I100))="na",LOWER(TRIM(I100))="pending",LOWER(TRIM(I100))="unavailable",LOWER(TRIM(I100))="denied",LOWER(TRIM(I100))="none",LOWER(TRIM(I100))="tbd",LOWER(TRIM(I100))="to be determined",LOWER(TRIM(I100))="-"),OR(LOWER(TRIM(J100))="unknown",LOWER(TRIM(J100))="not applicable",LOWER(TRIM(J100))="n/a",LOWER(TRIM(J100))="na",LOWER(TRIM(J100))="pending",LOWER(TRIM(J100))="unavailable",LOWER(TRIM(J100))="denied",LOWER(TRIM(J100))="none",LOWER(TRIM(J100))="tbd",LOWER(TRIM(J100))="to be determined",LOWER(TRIM(J100))="-"),OR(LOWER(TRIM(K100))="unknown",LOWER(TRIM(K100))="not applicable",LOWER(TRIM(K100))="n/a",LOWER(TRIM(K100))="na",LOWER(TRIM(K100))="pending",LOWER(TRIM(K100))="unavailable",LOWER(TRIM(K100))="denied",LOWER(TRIM(K100))="none",LOWER(TRIM(K100))="tbd",LOWER(TRIM(K100))="to be determined",LOWER(TRIM(K100))="-"),OR(LOWER(TRIM(L100))="unknown",LOWER(TRIM(L100))="not applicable",LOWER(TRIM(L100))="n/a",LOWER(TRIM(L100))="na",LOWER(TRIM(L100))="pending",LOWER(TRIM(L100))="unavailable",LOWER(TRIM(L100))="denied",LOWER(TRIM(L100))="none",LOWER(TRIM(L100))="tbd",LOWER(TRIM(L100))="to be determined",LOWER(TRIM(L100))="-"),OR(LOWER(TRIM(M100))="unknown",LOWER(TRIM(M100))="not applicable",LOWER(TRIM(M100))="n/a",LOWER(TRIM(M100))="na",LOWER(TRIM(M100))="pending",LOWER(TRIM(M100))="unavailable",LOWER(TRIM(M100))="denied",LOWER(TRIM(M100))="none",LOWER(TRIM(M100))="tbd",LOWER(TRIM(M100))="to be determined",LOWER(TRIM(M100))="-"),OR(LOWER(TRIM(Q100))="unknown",LOWER(TRIM(Q100))="not applicable",LOWER(TRIM(Q100))="n/a",LOWER(TRIM(Q100))="na",LOWER(TRIM(Q100))="pending",LOWER(TRIM(Q100))="unavailable",LOWER(TRIM(Q100))="denied",LOWER(TRIM(Q100))="none",LOWER(TRIM(Q100))="tbd",LOWER(TRIM(Q100))="to be determined",LOWER(TRIM(Q100))="-")),"MISSING_OR_PLACEHOLDER",IF(COUNTIF($A$2:$A$101,A100)&gt;1,"DUPLICATE_SOURCE_ROW_ID",IF(COUNTIFS($D$2:$D$101,D100,$I$2:$I$101,I100,$K$2:$K$101,K100,$L$2:$L$101,L100)&gt;1,"DUPLICATE_GRAIN_GROUP",IF(D100&lt;&gt;'Report setup'!$B$2,"MIXED_ACCOUNT",IF(M100&lt;&gt;'Report setup'!$B$3,"MIXED_CURRENCY",IF(OR(K100&lt;&gt;'Report setup'!$B$5,L100&lt;&gt;'Report setup'!$B$6),"OUT_OF_SCOPE_WINDOW",IF(Q100&lt;&gt;'Report setup'!$B$14,"MIXED_ACTION",IF(OR(NOT(ISNUMBER(N100)),NOT(ISNUMBER(O100)),NOT(ISNUMBER(P100)),NOT(ISNUMBER(R100))),"INVALID_NUMERIC",IF(OR(N100&lt;0,O100&lt;0,P100&lt;0,R100&lt;0),"NEGATIVE_VALUE",IF(OR(O100&lt;&gt;INT(O100),P100&lt;&gt;INT(P100),R100&lt;&gt;INT(R100)),"INVALID_NUMERIC",IF(P100&gt;O100,"CLICKS_EXCEED_IMPRESSIONS",""))))))))))))</x:f>
      </x:c>
      <x:c r="U100" t="str">
        <x:f>IF(S100="Accepted",A100,"")</x:f>
      </x:c>
      <x:c r="V100" t="str">
        <x:f>IF(S100="Held",A100,"")</x:f>
      </x:c>
    </x:row>
    <x:row r="101">
      <x:c r="S101" t="str">
        <x:f>IF(A101="","",IF(T101="","Accepted","Held"))</x:f>
      </x:c>
      <x:c r="T101" t="str">
        <x:f>IF(COUNTA(A101:R101)=0,"",IF(OR(COUNTBLANK(A101:M101)&gt;0,Q101="",R101="",OR(LOWER(TRIM(A101))="unknown",LOWER(TRIM(A101))="not applicable",LOWER(TRIM(A101))="n/a",LOWER(TRIM(A101))="na",LOWER(TRIM(A101))="pending",LOWER(TRIM(A101))="unavailable",LOWER(TRIM(A101))="denied",LOWER(TRIM(A101))="none",LOWER(TRIM(A101))="tbd",LOWER(TRIM(A101))="to be determined",LOWER(TRIM(A101))="-"),OR(LOWER(TRIM(B101))="unknown",LOWER(TRIM(B101))="not applicable",LOWER(TRIM(B101))="n/a",LOWER(TRIM(B101))="na",LOWER(TRIM(B101))="pending",LOWER(TRIM(B101))="unavailable",LOWER(TRIM(B101))="denied",LOWER(TRIM(B101))="none",LOWER(TRIM(B101))="tbd",LOWER(TRIM(B101))="to be determined",LOWER(TRIM(B101))="-"),OR(LOWER(TRIM(C101))="unknown",LOWER(TRIM(C101))="not applicable",LOWER(TRIM(C101))="n/a",LOWER(TRIM(C101))="na",LOWER(TRIM(C101))="pending",LOWER(TRIM(C101))="unavailable",LOWER(TRIM(C101))="denied",LOWER(TRIM(C101))="none",LOWER(TRIM(C101))="tbd",LOWER(TRIM(C101))="to be determined",LOWER(TRIM(C101))="-"),OR(LOWER(TRIM(D101))="unknown",LOWER(TRIM(D101))="not applicable",LOWER(TRIM(D101))="n/a",LOWER(TRIM(D101))="na",LOWER(TRIM(D101))="pending",LOWER(TRIM(D101))="unavailable",LOWER(TRIM(D101))="denied",LOWER(TRIM(D101))="none",LOWER(TRIM(D101))="tbd",LOWER(TRIM(D101))="to be determined",LOWER(TRIM(D101))="-"),OR(LOWER(TRIM(E101))="unknown",LOWER(TRIM(E101))="not applicable",LOWER(TRIM(E101))="n/a",LOWER(TRIM(E101))="na",LOWER(TRIM(E101))="pending",LOWER(TRIM(E101))="unavailable",LOWER(TRIM(E101))="denied",LOWER(TRIM(E101))="none",LOWER(TRIM(E101))="tbd",LOWER(TRIM(E101))="to be determined",LOWER(TRIM(E101))="-"),OR(LOWER(TRIM(F101))="unknown",LOWER(TRIM(F101))="not applicable",LOWER(TRIM(F101))="n/a",LOWER(TRIM(F101))="na",LOWER(TRIM(F101))="pending",LOWER(TRIM(F101))="unavailable",LOWER(TRIM(F101))="denied",LOWER(TRIM(F101))="none",LOWER(TRIM(F101))="tbd",LOWER(TRIM(F101))="to be determined",LOWER(TRIM(F101))="-"),OR(LOWER(TRIM(G101))="unknown",LOWER(TRIM(G101))="not applicable",LOWER(TRIM(G101))="n/a",LOWER(TRIM(G101))="na",LOWER(TRIM(G101))="pending",LOWER(TRIM(G101))="unavailable",LOWER(TRIM(G101))="denied",LOWER(TRIM(G101))="none",LOWER(TRIM(G101))="tbd",LOWER(TRIM(G101))="to be determined",LOWER(TRIM(G101))="-"),OR(LOWER(TRIM(H101))="unknown",LOWER(TRIM(H101))="not applicable",LOWER(TRIM(H101))="n/a",LOWER(TRIM(H101))="na",LOWER(TRIM(H101))="pending",LOWER(TRIM(H101))="unavailable",LOWER(TRIM(H101))="denied",LOWER(TRIM(H101))="none",LOWER(TRIM(H101))="tbd",LOWER(TRIM(H101))="to be determined",LOWER(TRIM(H101))="-"),OR(LOWER(TRIM(I101))="unknown",LOWER(TRIM(I101))="not applicable",LOWER(TRIM(I101))="n/a",LOWER(TRIM(I101))="na",LOWER(TRIM(I101))="pending",LOWER(TRIM(I101))="unavailable",LOWER(TRIM(I101))="denied",LOWER(TRIM(I101))="none",LOWER(TRIM(I101))="tbd",LOWER(TRIM(I101))="to be determined",LOWER(TRIM(I101))="-"),OR(LOWER(TRIM(J101))="unknown",LOWER(TRIM(J101))="not applicable",LOWER(TRIM(J101))="n/a",LOWER(TRIM(J101))="na",LOWER(TRIM(J101))="pending",LOWER(TRIM(J101))="unavailable",LOWER(TRIM(J101))="denied",LOWER(TRIM(J101))="none",LOWER(TRIM(J101))="tbd",LOWER(TRIM(J101))="to be determined",LOWER(TRIM(J101))="-"),OR(LOWER(TRIM(K101))="unknown",LOWER(TRIM(K101))="not applicable",LOWER(TRIM(K101))="n/a",LOWER(TRIM(K101))="na",LOWER(TRIM(K101))="pending",LOWER(TRIM(K101))="unavailable",LOWER(TRIM(K101))="denied",LOWER(TRIM(K101))="none",LOWER(TRIM(K101))="tbd",LOWER(TRIM(K101))="to be determined",LOWER(TRIM(K101))="-"),OR(LOWER(TRIM(L101))="unknown",LOWER(TRIM(L101))="not applicable",LOWER(TRIM(L101))="n/a",LOWER(TRIM(L101))="na",LOWER(TRIM(L101))="pending",LOWER(TRIM(L101))="unavailable",LOWER(TRIM(L101))="denied",LOWER(TRIM(L101))="none",LOWER(TRIM(L101))="tbd",LOWER(TRIM(L101))="to be determined",LOWER(TRIM(L101))="-"),OR(LOWER(TRIM(M101))="unknown",LOWER(TRIM(M101))="not applicable",LOWER(TRIM(M101))="n/a",LOWER(TRIM(M101))="na",LOWER(TRIM(M101))="pending",LOWER(TRIM(M101))="unavailable",LOWER(TRIM(M101))="denied",LOWER(TRIM(M101))="none",LOWER(TRIM(M101))="tbd",LOWER(TRIM(M101))="to be determined",LOWER(TRIM(M101))="-"),OR(LOWER(TRIM(Q101))="unknown",LOWER(TRIM(Q101))="not applicable",LOWER(TRIM(Q101))="n/a",LOWER(TRIM(Q101))="na",LOWER(TRIM(Q101))="pending",LOWER(TRIM(Q101))="unavailable",LOWER(TRIM(Q101))="denied",LOWER(TRIM(Q101))="none",LOWER(TRIM(Q101))="tbd",LOWER(TRIM(Q101))="to be determined",LOWER(TRIM(Q101))="-")),"MISSING_OR_PLACEHOLDER",IF(COUNTIF($A$2:$A$101,A101)&gt;1,"DUPLICATE_SOURCE_ROW_ID",IF(COUNTIFS($D$2:$D$101,D101,$I$2:$I$101,I101,$K$2:$K$101,K101,$L$2:$L$101,L101)&gt;1,"DUPLICATE_GRAIN_GROUP",IF(D101&lt;&gt;'Report setup'!$B$2,"MIXED_ACCOUNT",IF(M101&lt;&gt;'Report setup'!$B$3,"MIXED_CURRENCY",IF(OR(K101&lt;&gt;'Report setup'!$B$5,L101&lt;&gt;'Report setup'!$B$6),"OUT_OF_SCOPE_WINDOW",IF(Q101&lt;&gt;'Report setup'!$B$14,"MIXED_ACTION",IF(OR(NOT(ISNUMBER(N101)),NOT(ISNUMBER(O101)),NOT(ISNUMBER(P101)),NOT(ISNUMBER(R101))),"INVALID_NUMERIC",IF(OR(N101&lt;0,O101&lt;0,P101&lt;0,R101&lt;0),"NEGATIVE_VALUE",IF(OR(O101&lt;&gt;INT(O101),P101&lt;&gt;INT(P101),R101&lt;&gt;INT(R101)),"INVALID_NUMERIC",IF(P101&gt;O101,"CLICKS_EXCEED_IMPRESSIONS",""))))))))))))</x:f>
      </x:c>
      <x:c r="U101" t="str">
        <x:f>IF(S101="Accepted",A101,"")</x:f>
      </x:c>
      <x:c r="V101" t="str">
        <x:f>IF(S101="Held",A101,"")</x:f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34" hidden="0" customWidth="1"/>
    <x:col min="17" max="17" width="20" hidden="0" customWidth="1"/>
    <x:col min="18" max="18" width="19" hidden="0" customWidth="1"/>
    <x:col min="19" max="19" width="19" hidden="0" customWidth="1"/>
    <x:col min="20" max="20" width="19" hidden="0" customWidth="1"/>
    <x:col min="21" max="21" width="19" hidden="0" customWidth="1"/>
    <x:col min="22" max="22" width="19" hidden="0" customWidth="1"/>
    <x:col min="23" max="23" width="19" hidden="0" customWidth="1"/>
  </x:cols>
  <x:sheetData>
    <x:row r="1" ht="27" customHeight="1">
      <x:c r="A1" s="2" t="str">
        <x:v>source_row_id</x:v>
      </x:c>
      <x:c r="B1" s="2" t="str">
        <x:v>source_file</x:v>
      </x:c>
      <x:c r="C1" s="2" t="str">
        <x:v>crm_record_id</x:v>
      </x:c>
      <x:c r="D1" s="2" t="str">
        <x:v>record_created_at</x:v>
      </x:c>
      <x:c r="E1" s="2" t="str">
        <x:v>source_route</x:v>
      </x:c>
      <x:c r="F1" s="2" t="str">
        <x:v>captured_account_id</x:v>
      </x:c>
      <x:c r="G1" s="2" t="str">
        <x:v>captured_ad_id</x:v>
      </x:c>
      <x:c r="H1" s="2" t="str">
        <x:v>qualified_state</x:v>
      </x:c>
      <x:c r="I1" s="2" t="str">
        <x:v>qualified_at</x:v>
      </x:c>
      <x:c r="J1" s="2" t="str">
        <x:v>booked_state</x:v>
      </x:c>
      <x:c r="K1" s="2" t="str">
        <x:v>booked_at</x:v>
      </x:c>
      <x:c r="L1" s="2" t="str">
        <x:v>held_state</x:v>
      </x:c>
      <x:c r="M1" s="2" t="str">
        <x:v>held_at</x:v>
      </x:c>
      <x:c r="N1" s="2" t="str">
        <x:v>opportunity_state</x:v>
      </x:c>
      <x:c r="O1" s="2" t="str">
        <x:v>opportunity_at</x:v>
      </x:c>
      <x:c r="P1" s="2" t="str">
        <x:v>evidence_reference</x:v>
      </x:c>
      <x:c r="Q1" s="2" t="str">
        <x:v>resolution_owner</x:v>
      </x:c>
      <x:c r="R1" s="2" t="str">
        <x:v>row_status</x:v>
      </x:c>
      <x:c r="S1" s="2" t="str">
        <x:v>diagnostic</x:v>
      </x:c>
      <x:c r="T1" s="2" t="str">
        <x:v>eligible_cohort</x:v>
      </x:c>
      <x:c r="U1" s="2" t="str">
        <x:v>unresolved_accepted</x:v>
      </x:c>
      <x:c r="V1" s="2" t="str">
        <x:v>accepted_id</x:v>
      </x:c>
      <x:c r="W1" s="2" t="str">
        <x:v>held_id</x:v>
      </x:c>
      <x:c r="X1" s="2"/>
      <x:c r="Y1" s="2"/>
      <x:c r="Z1" s="2"/>
    </x:row>
    <x:row r="2">
      <x:c r="R2" t="str">
        <x:f>IF(A2="","",IF(S2="","Accepted","Held"))</x:f>
      </x:c>
      <x:c r="S2" t="str">
        <x:f>IF(A2="","",IF(COUNTIF($A$2:$A$101,A2)&gt;1,"DUPLICATE_SOURCE_ROW_ID",IF(IFERROR(DATEVALUE(LEFT(D2,10)),0)=0,"INVALID_DATE",IF(OR(OR(LOWER(TRIM(P2))="unknown",LOWER(TRIM(P2))="not applicable",LOWER(TRIM(P2))="n/a",LOWER(TRIM(P2))="na",LOWER(TRIM(P2))="pending",LOWER(TRIM(P2))="unavailable",LOWER(TRIM(P2))="denied",LOWER(TRIM(P2))="none",LOWER(TRIM(P2))="tbd",LOWER(TRIM(P2))="to be determined",LOWER(TRIM(P2))="-"),OR(LOWER(TRIM(Q2))="unknown",LOWER(TRIM(Q2))="not applicable",LOWER(TRIM(Q2))="n/a",LOWER(TRIM(Q2))="na",LOWER(TRIM(Q2))="pending",LOWER(TRIM(Q2))="unavailable",LOWER(TRIM(Q2))="denied",LOWER(TRIM(Q2))="none",LOWER(TRIM(Q2))="tbd",LOWER(TRIM(Q2))="to be determined",LOWER(TRIM(Q2))="-")),"MISSING_OR_PLACEHOLDER",IF(OR(AND(H2&lt;&gt;"Yes",H2&lt;&gt;"No",H2&lt;&gt;"Unknown"),AND(J2&lt;&gt;"Yes",J2&lt;&gt;"No",J2&lt;&gt;"Unknown"),AND(L2&lt;&gt;"Yes",L2&lt;&gt;"No",L2&lt;&gt;"Unknown"),AND(N2&lt;&gt;"Yes",N2&lt;&gt;"No",N2&lt;&gt;"Unknown")),"INVALID_STAGE_STATE",IF(OR(AND(H2="Yes",OR(I2="",IFERROR(DATEVALUE(LEFT(I2,10)),0)=0,I2&lt;D2,I2&gt;'Report setup'!$B$9)),AND(J2="Yes",OR(K2="",IFERROR(DATEVALUE(LEFT(K2,10)),0)=0,K2&lt;D2,K2&gt;'Report setup'!$B$9)),AND(L2="Yes",OR(M2="",IFERROR(DATEVALUE(LEFT(M2,10)),0)=0,M2&lt;D2,M2&gt;'Report setup'!$B$9)),AND(N2="Yes",OR(O2="",IFERROR(DATEVALUE(LEFT(O2,10)),0)=0,O2&lt;D2,O2&gt;'Report setup'!$B$9))),"INVALID_YES_TIMESTAMP",IF(OR(AND(J2="Yes",H2&lt;&gt;"Yes"),AND(L2="Yes",J2&lt;&gt;"Yes"),AND(N2="Yes",L2&lt;&gt;"Yes")),"PARENT_NOT_YES",IF(COUNTA(A2:Q2)=0,"",IF(OR(A2="",B2="",C2="",D2="",E2="",F2="",P2="",Q2=""),"MISSING_OR_PLACEHOLDER",IF(COUNTIF($C$2:$C$101,C2)&gt;1,"DUPLICATE_CRM_KEY",IF(OR(D2&lt;'Report setup'!$B$7,D2&gt;'Report setup'!$B$8),"OUTSIDE_COHORT",IF(OR(AND(H2&lt;&gt;"Yes",H2&lt;&gt;"No",H2&lt;&gt;"Unknown"),AND(J2&lt;&gt;"Yes",J2&lt;&gt;"No",J2&lt;&gt;"Unknown"),AND(L2&lt;&gt;"Yes",L2&lt;&gt;"No",L2&lt;&gt;"Unknown"),AND(N2&lt;&gt;"Yes",N2&lt;&gt;"No",N2&lt;&gt;"Unknown")),"INVALID_STAGE_STATE",IF(OR(OR(AND(H2="Yes",OR(I2="",I2="Unknown",I2="Not applicable",IFERROR(DATEVALUE(LEFT(I2,10)),0)=0,I2&lt;D2,I2&gt;'Report setup'!$B$9)),AND(H2="No",I2&lt;&gt;"Not applicable"),AND(H2="Unknown",I2&lt;&gt;"Unknown")),OR(AND(J2="Yes",OR(K2="",K2="Unknown",K2="Not applicable",IFERROR(DATEVALUE(LEFT(K2,10)),0)=0,K2&lt;D2,K2&gt;'Report setup'!$B$9,H2&lt;&gt;"Yes",K2&lt;I2)),AND(J2="No",K2&lt;&gt;"Not applicable"),AND(J2="Unknown",K2&lt;&gt;"Unknown"),AND(H2="No",J2&lt;&gt;"No")),OR(AND(L2="Yes",OR(M2="",M2="Unknown",M2="Not applicable",IFERROR(DATEVALUE(LEFT(M2,10)),0)=0,M2&lt;D2,M2&gt;'Report setup'!$B$9,J2&lt;&gt;"Yes",M2&lt;K2)),AND(L2="No",M2&lt;&gt;"Not applicable"),AND(L2="Unknown",M2&lt;&gt;"Unknown"),AND(J2="No",L2&lt;&gt;"No")),OR(AND(N2="Yes",OR(O2="",O2="Unknown",O2="Not applicable",IFERROR(DATEVALUE(LEFT(O2,10)),0)=0,O2&lt;D2,O2&gt;'Report setup'!$B$9,L2&lt;&gt;"Yes",O2&lt;M2)),AND(N2="No",O2&lt;&gt;"Not applicable"),AND(N2="Unknown",O2&lt;&gt;"Unknown"),AND(L2="No",N2&lt;&gt;"No"))),"STAGE_STATE_OR_ORDER",IF(F2&lt;&gt;'Report setup'!$B$2,"ACCOUNT_MISMATCH",IF(COUNTIFS('Meta import'!$I$2:$I$101,G2,'Meta import'!$S$2:$S$101,"Accepted")&lt;&gt;1,"UNMATCHED_OR_AMBIGUOUS_AD",IF(COUNTIF('Mappings'!$A$2:$A$101,C2)&lt;&gt;1,"MISSING_OR_DUPLICATE_MAPPING",IF(COUNTIFS('Mappings'!$A$2:$A$101,C2,'Mappings'!$D$2:$D$101,"Accepted")&lt;&gt;1,"MAPPING_EVIDENCE","")))))))))))))))))</x:f>
      </x:c>
      <x:c r="T2" t="str">
        <x:f>IF(A2="","",IF(AND(C2&lt;&gt;"",COUNTIF($C$2:$C$101,C2)=1,D2&gt;='Report setup'!$B$7,D2&lt;='Report setup'!$B$8),"Eligible","Outside"))</x:f>
      </x:c>
      <x:c r="U2" t="str">
        <x:f>IF(A2="","",IF(AND(R2="Accepted",OR(H2="Unknown",J2="Unknown",L2="Unknown",N2="Unknown")),1,0))</x:f>
      </x:c>
      <x:c r="V2" t="str">
        <x:f>IF(R2="Accepted",A2,"")</x:f>
      </x:c>
      <x:c r="W2" t="str">
        <x:f>IF(R2="Held",A2,"")</x:f>
      </x:c>
    </x:row>
    <x:row r="3">
      <x:c r="R3" t="str">
        <x:f>IF(A3="","",IF(S3="","Accepted","Held"))</x:f>
      </x:c>
      <x:c r="S3" t="str">
        <x:f>IF(A3="","",IF(COUNTIF($A$2:$A$101,A3)&gt;1,"DUPLICATE_SOURCE_ROW_ID",IF(IFERROR(DATEVALUE(LEFT(D3,10)),0)=0,"INVALID_DATE",IF(OR(OR(LOWER(TRIM(P3))="unknown",LOWER(TRIM(P3))="not applicable",LOWER(TRIM(P3))="n/a",LOWER(TRIM(P3))="na",LOWER(TRIM(P3))="pending",LOWER(TRIM(P3))="unavailable",LOWER(TRIM(P3))="denied",LOWER(TRIM(P3))="none",LOWER(TRIM(P3))="tbd",LOWER(TRIM(P3))="to be determined",LOWER(TRIM(P3))="-"),OR(LOWER(TRIM(Q3))="unknown",LOWER(TRIM(Q3))="not applicable",LOWER(TRIM(Q3))="n/a",LOWER(TRIM(Q3))="na",LOWER(TRIM(Q3))="pending",LOWER(TRIM(Q3))="unavailable",LOWER(TRIM(Q3))="denied",LOWER(TRIM(Q3))="none",LOWER(TRIM(Q3))="tbd",LOWER(TRIM(Q3))="to be determined",LOWER(TRIM(Q3))="-")),"MISSING_OR_PLACEHOLDER",IF(OR(AND(H3&lt;&gt;"Yes",H3&lt;&gt;"No",H3&lt;&gt;"Unknown"),AND(J3&lt;&gt;"Yes",J3&lt;&gt;"No",J3&lt;&gt;"Unknown"),AND(L3&lt;&gt;"Yes",L3&lt;&gt;"No",L3&lt;&gt;"Unknown"),AND(N3&lt;&gt;"Yes",N3&lt;&gt;"No",N3&lt;&gt;"Unknown")),"INVALID_STAGE_STATE",IF(OR(AND(H3="Yes",OR(I3="",IFERROR(DATEVALUE(LEFT(I3,10)),0)=0,I3&lt;D3,I3&gt;'Report setup'!$B$9)),AND(J3="Yes",OR(K3="",IFERROR(DATEVALUE(LEFT(K3,10)),0)=0,K3&lt;D3,K3&gt;'Report setup'!$B$9)),AND(L3="Yes",OR(M3="",IFERROR(DATEVALUE(LEFT(M3,10)),0)=0,M3&lt;D3,M3&gt;'Report setup'!$B$9)),AND(N3="Yes",OR(O3="",IFERROR(DATEVALUE(LEFT(O3,10)),0)=0,O3&lt;D3,O3&gt;'Report setup'!$B$9))),"INVALID_YES_TIMESTAMP",IF(OR(AND(J3="Yes",H3&lt;&gt;"Yes"),AND(L3="Yes",J3&lt;&gt;"Yes"),AND(N3="Yes",L3&lt;&gt;"Yes")),"PARENT_NOT_YES",IF(COUNTA(A3:Q3)=0,"",IF(OR(A3="",B3="",C3="",D3="",E3="",F3="",P3="",Q3=""),"MISSING_OR_PLACEHOLDER",IF(COUNTIF($C$2:$C$101,C3)&gt;1,"DUPLICATE_CRM_KEY",IF(OR(D3&lt;'Report setup'!$B$7,D3&gt;'Report setup'!$B$8),"OUTSIDE_COHORT",IF(OR(AND(H3&lt;&gt;"Yes",H3&lt;&gt;"No",H3&lt;&gt;"Unknown"),AND(J3&lt;&gt;"Yes",J3&lt;&gt;"No",J3&lt;&gt;"Unknown"),AND(L3&lt;&gt;"Yes",L3&lt;&gt;"No",L3&lt;&gt;"Unknown"),AND(N3&lt;&gt;"Yes",N3&lt;&gt;"No",N3&lt;&gt;"Unknown")),"INVALID_STAGE_STATE",IF(OR(OR(AND(H3="Yes",OR(I3="",I3="Unknown",I3="Not applicable",IFERROR(DATEVALUE(LEFT(I3,10)),0)=0,I3&lt;D3,I3&gt;'Report setup'!$B$9)),AND(H3="No",I3&lt;&gt;"Not applicable"),AND(H3="Unknown",I3&lt;&gt;"Unknown")),OR(AND(J3="Yes",OR(K3="",K3="Unknown",K3="Not applicable",IFERROR(DATEVALUE(LEFT(K3,10)),0)=0,K3&lt;D3,K3&gt;'Report setup'!$B$9,H3&lt;&gt;"Yes",K3&lt;I3)),AND(J3="No",K3&lt;&gt;"Not applicable"),AND(J3="Unknown",K3&lt;&gt;"Unknown"),AND(H3="No",J3&lt;&gt;"No")),OR(AND(L3="Yes",OR(M3="",M3="Unknown",M3="Not applicable",IFERROR(DATEVALUE(LEFT(M3,10)),0)=0,M3&lt;D3,M3&gt;'Report setup'!$B$9,J3&lt;&gt;"Yes",M3&lt;K3)),AND(L3="No",M3&lt;&gt;"Not applicable"),AND(L3="Unknown",M3&lt;&gt;"Unknown"),AND(J3="No",L3&lt;&gt;"No")),OR(AND(N3="Yes",OR(O3="",O3="Unknown",O3="Not applicable",IFERROR(DATEVALUE(LEFT(O3,10)),0)=0,O3&lt;D3,O3&gt;'Report setup'!$B$9,L3&lt;&gt;"Yes",O3&lt;M3)),AND(N3="No",O3&lt;&gt;"Not applicable"),AND(N3="Unknown",O3&lt;&gt;"Unknown"),AND(L3="No",N3&lt;&gt;"No"))),"STAGE_STATE_OR_ORDER",IF(F3&lt;&gt;'Report setup'!$B$2,"ACCOUNT_MISMATCH",IF(COUNTIFS('Meta import'!$I$2:$I$101,G3,'Meta import'!$S$2:$S$101,"Accepted")&lt;&gt;1,"UNMATCHED_OR_AMBIGUOUS_AD",IF(COUNTIF('Mappings'!$A$2:$A$101,C3)&lt;&gt;1,"MISSING_OR_DUPLICATE_MAPPING",IF(COUNTIFS('Mappings'!$A$2:$A$101,C3,'Mappings'!$D$2:$D$101,"Accepted")&lt;&gt;1,"MAPPING_EVIDENCE","")))))))))))))))))</x:f>
      </x:c>
      <x:c r="T3" t="str">
        <x:f>IF(A3="","",IF(AND(C3&lt;&gt;"",COUNTIF($C$2:$C$101,C3)=1,D3&gt;='Report setup'!$B$7,D3&lt;='Report setup'!$B$8),"Eligible","Outside"))</x:f>
      </x:c>
      <x:c r="U3" t="str">
        <x:f>IF(A3="","",IF(AND(R3="Accepted",OR(H3="Unknown",J3="Unknown",L3="Unknown",N3="Unknown")),1,0))</x:f>
      </x:c>
      <x:c r="V3" t="str">
        <x:f>IF(R3="Accepted",A3,"")</x:f>
      </x:c>
      <x:c r="W3" t="str">
        <x:f>IF(R3="Held",A3,"")</x:f>
      </x:c>
    </x:row>
    <x:row r="4">
      <x:c r="R4" t="str">
        <x:f>IF(A4="","",IF(S4="","Accepted","Held"))</x:f>
      </x:c>
      <x:c r="S4" t="str">
        <x:f>IF(A4="","",IF(COUNTIF($A$2:$A$101,A4)&gt;1,"DUPLICATE_SOURCE_ROW_ID",IF(IFERROR(DATEVALUE(LEFT(D4,10)),0)=0,"INVALID_DATE",IF(OR(OR(LOWER(TRIM(P4))="unknown",LOWER(TRIM(P4))="not applicable",LOWER(TRIM(P4))="n/a",LOWER(TRIM(P4))="na",LOWER(TRIM(P4))="pending",LOWER(TRIM(P4))="unavailable",LOWER(TRIM(P4))="denied",LOWER(TRIM(P4))="none",LOWER(TRIM(P4))="tbd",LOWER(TRIM(P4))="to be determined",LOWER(TRIM(P4))="-"),OR(LOWER(TRIM(Q4))="unknown",LOWER(TRIM(Q4))="not applicable",LOWER(TRIM(Q4))="n/a",LOWER(TRIM(Q4))="na",LOWER(TRIM(Q4))="pending",LOWER(TRIM(Q4))="unavailable",LOWER(TRIM(Q4))="denied",LOWER(TRIM(Q4))="none",LOWER(TRIM(Q4))="tbd",LOWER(TRIM(Q4))="to be determined",LOWER(TRIM(Q4))="-")),"MISSING_OR_PLACEHOLDER",IF(OR(AND(H4&lt;&gt;"Yes",H4&lt;&gt;"No",H4&lt;&gt;"Unknown"),AND(J4&lt;&gt;"Yes",J4&lt;&gt;"No",J4&lt;&gt;"Unknown"),AND(L4&lt;&gt;"Yes",L4&lt;&gt;"No",L4&lt;&gt;"Unknown"),AND(N4&lt;&gt;"Yes",N4&lt;&gt;"No",N4&lt;&gt;"Unknown")),"INVALID_STAGE_STATE",IF(OR(AND(H4="Yes",OR(I4="",IFERROR(DATEVALUE(LEFT(I4,10)),0)=0,I4&lt;D4,I4&gt;'Report setup'!$B$9)),AND(J4="Yes",OR(K4="",IFERROR(DATEVALUE(LEFT(K4,10)),0)=0,K4&lt;D4,K4&gt;'Report setup'!$B$9)),AND(L4="Yes",OR(M4="",IFERROR(DATEVALUE(LEFT(M4,10)),0)=0,M4&lt;D4,M4&gt;'Report setup'!$B$9)),AND(N4="Yes",OR(O4="",IFERROR(DATEVALUE(LEFT(O4,10)),0)=0,O4&lt;D4,O4&gt;'Report setup'!$B$9))),"INVALID_YES_TIMESTAMP",IF(OR(AND(J4="Yes",H4&lt;&gt;"Yes"),AND(L4="Yes",J4&lt;&gt;"Yes"),AND(N4="Yes",L4&lt;&gt;"Yes")),"PARENT_NOT_YES",IF(COUNTA(A4:Q4)=0,"",IF(OR(A4="",B4="",C4="",D4="",E4="",F4="",P4="",Q4=""),"MISSING_OR_PLACEHOLDER",IF(COUNTIF($C$2:$C$101,C4)&gt;1,"DUPLICATE_CRM_KEY",IF(OR(D4&lt;'Report setup'!$B$7,D4&gt;'Report setup'!$B$8),"OUTSIDE_COHORT",IF(OR(AND(H4&lt;&gt;"Yes",H4&lt;&gt;"No",H4&lt;&gt;"Unknown"),AND(J4&lt;&gt;"Yes",J4&lt;&gt;"No",J4&lt;&gt;"Unknown"),AND(L4&lt;&gt;"Yes",L4&lt;&gt;"No",L4&lt;&gt;"Unknown"),AND(N4&lt;&gt;"Yes",N4&lt;&gt;"No",N4&lt;&gt;"Unknown")),"INVALID_STAGE_STATE",IF(OR(OR(AND(H4="Yes",OR(I4="",I4="Unknown",I4="Not applicable",IFERROR(DATEVALUE(LEFT(I4,10)),0)=0,I4&lt;D4,I4&gt;'Report setup'!$B$9)),AND(H4="No",I4&lt;&gt;"Not applicable"),AND(H4="Unknown",I4&lt;&gt;"Unknown")),OR(AND(J4="Yes",OR(K4="",K4="Unknown",K4="Not applicable",IFERROR(DATEVALUE(LEFT(K4,10)),0)=0,K4&lt;D4,K4&gt;'Report setup'!$B$9,H4&lt;&gt;"Yes",K4&lt;I4)),AND(J4="No",K4&lt;&gt;"Not applicable"),AND(J4="Unknown",K4&lt;&gt;"Unknown"),AND(H4="No",J4&lt;&gt;"No")),OR(AND(L4="Yes",OR(M4="",M4="Unknown",M4="Not applicable",IFERROR(DATEVALUE(LEFT(M4,10)),0)=0,M4&lt;D4,M4&gt;'Report setup'!$B$9,J4&lt;&gt;"Yes",M4&lt;K4)),AND(L4="No",M4&lt;&gt;"Not applicable"),AND(L4="Unknown",M4&lt;&gt;"Unknown"),AND(J4="No",L4&lt;&gt;"No")),OR(AND(N4="Yes",OR(O4="",O4="Unknown",O4="Not applicable",IFERROR(DATEVALUE(LEFT(O4,10)),0)=0,O4&lt;D4,O4&gt;'Report setup'!$B$9,L4&lt;&gt;"Yes",O4&lt;M4)),AND(N4="No",O4&lt;&gt;"Not applicable"),AND(N4="Unknown",O4&lt;&gt;"Unknown"),AND(L4="No",N4&lt;&gt;"No"))),"STAGE_STATE_OR_ORDER",IF(F4&lt;&gt;'Report setup'!$B$2,"ACCOUNT_MISMATCH",IF(COUNTIFS('Meta import'!$I$2:$I$101,G4,'Meta import'!$S$2:$S$101,"Accepted")&lt;&gt;1,"UNMATCHED_OR_AMBIGUOUS_AD",IF(COUNTIF('Mappings'!$A$2:$A$101,C4)&lt;&gt;1,"MISSING_OR_DUPLICATE_MAPPING",IF(COUNTIFS('Mappings'!$A$2:$A$101,C4,'Mappings'!$D$2:$D$101,"Accepted")&lt;&gt;1,"MAPPING_EVIDENCE","")))))))))))))))))</x:f>
      </x:c>
      <x:c r="T4" t="str">
        <x:f>IF(A4="","",IF(AND(C4&lt;&gt;"",COUNTIF($C$2:$C$101,C4)=1,D4&gt;='Report setup'!$B$7,D4&lt;='Report setup'!$B$8),"Eligible","Outside"))</x:f>
      </x:c>
      <x:c r="U4" t="str">
        <x:f>IF(A4="","",IF(AND(R4="Accepted",OR(H4="Unknown",J4="Unknown",L4="Unknown",N4="Unknown")),1,0))</x:f>
      </x:c>
      <x:c r="V4" t="str">
        <x:f>IF(R4="Accepted",A4,"")</x:f>
      </x:c>
      <x:c r="W4" t="str">
        <x:f>IF(R4="Held",A4,"")</x:f>
      </x:c>
    </x:row>
    <x:row r="5">
      <x:c r="R5" t="str">
        <x:f>IF(A5="","",IF(S5="","Accepted","Held"))</x:f>
      </x:c>
      <x:c r="S5" t="str">
        <x:f>IF(A5="","",IF(COUNTIF($A$2:$A$101,A5)&gt;1,"DUPLICATE_SOURCE_ROW_ID",IF(IFERROR(DATEVALUE(LEFT(D5,10)),0)=0,"INVALID_DATE",IF(OR(OR(LOWER(TRIM(P5))="unknown",LOWER(TRIM(P5))="not applicable",LOWER(TRIM(P5))="n/a",LOWER(TRIM(P5))="na",LOWER(TRIM(P5))="pending",LOWER(TRIM(P5))="unavailable",LOWER(TRIM(P5))="denied",LOWER(TRIM(P5))="none",LOWER(TRIM(P5))="tbd",LOWER(TRIM(P5))="to be determined",LOWER(TRIM(P5))="-"),OR(LOWER(TRIM(Q5))="unknown",LOWER(TRIM(Q5))="not applicable",LOWER(TRIM(Q5))="n/a",LOWER(TRIM(Q5))="na",LOWER(TRIM(Q5))="pending",LOWER(TRIM(Q5))="unavailable",LOWER(TRIM(Q5))="denied",LOWER(TRIM(Q5))="none",LOWER(TRIM(Q5))="tbd",LOWER(TRIM(Q5))="to be determined",LOWER(TRIM(Q5))="-")),"MISSING_OR_PLACEHOLDER",IF(OR(AND(H5&lt;&gt;"Yes",H5&lt;&gt;"No",H5&lt;&gt;"Unknown"),AND(J5&lt;&gt;"Yes",J5&lt;&gt;"No",J5&lt;&gt;"Unknown"),AND(L5&lt;&gt;"Yes",L5&lt;&gt;"No",L5&lt;&gt;"Unknown"),AND(N5&lt;&gt;"Yes",N5&lt;&gt;"No",N5&lt;&gt;"Unknown")),"INVALID_STAGE_STATE",IF(OR(AND(H5="Yes",OR(I5="",IFERROR(DATEVALUE(LEFT(I5,10)),0)=0,I5&lt;D5,I5&gt;'Report setup'!$B$9)),AND(J5="Yes",OR(K5="",IFERROR(DATEVALUE(LEFT(K5,10)),0)=0,K5&lt;D5,K5&gt;'Report setup'!$B$9)),AND(L5="Yes",OR(M5="",IFERROR(DATEVALUE(LEFT(M5,10)),0)=0,M5&lt;D5,M5&gt;'Report setup'!$B$9)),AND(N5="Yes",OR(O5="",IFERROR(DATEVALUE(LEFT(O5,10)),0)=0,O5&lt;D5,O5&gt;'Report setup'!$B$9))),"INVALID_YES_TIMESTAMP",IF(OR(AND(J5="Yes",H5&lt;&gt;"Yes"),AND(L5="Yes",J5&lt;&gt;"Yes"),AND(N5="Yes",L5&lt;&gt;"Yes")),"PARENT_NOT_YES",IF(COUNTA(A5:Q5)=0,"",IF(OR(A5="",B5="",C5="",D5="",E5="",F5="",P5="",Q5=""),"MISSING_OR_PLACEHOLDER",IF(COUNTIF($C$2:$C$101,C5)&gt;1,"DUPLICATE_CRM_KEY",IF(OR(D5&lt;'Report setup'!$B$7,D5&gt;'Report setup'!$B$8),"OUTSIDE_COHORT",IF(OR(AND(H5&lt;&gt;"Yes",H5&lt;&gt;"No",H5&lt;&gt;"Unknown"),AND(J5&lt;&gt;"Yes",J5&lt;&gt;"No",J5&lt;&gt;"Unknown"),AND(L5&lt;&gt;"Yes",L5&lt;&gt;"No",L5&lt;&gt;"Unknown"),AND(N5&lt;&gt;"Yes",N5&lt;&gt;"No",N5&lt;&gt;"Unknown")),"INVALID_STAGE_STATE",IF(OR(OR(AND(H5="Yes",OR(I5="",I5="Unknown",I5="Not applicable",IFERROR(DATEVALUE(LEFT(I5,10)),0)=0,I5&lt;D5,I5&gt;'Report setup'!$B$9)),AND(H5="No",I5&lt;&gt;"Not applicable"),AND(H5="Unknown",I5&lt;&gt;"Unknown")),OR(AND(J5="Yes",OR(K5="",K5="Unknown",K5="Not applicable",IFERROR(DATEVALUE(LEFT(K5,10)),0)=0,K5&lt;D5,K5&gt;'Report setup'!$B$9,H5&lt;&gt;"Yes",K5&lt;I5)),AND(J5="No",K5&lt;&gt;"Not applicable"),AND(J5="Unknown",K5&lt;&gt;"Unknown"),AND(H5="No",J5&lt;&gt;"No")),OR(AND(L5="Yes",OR(M5="",M5="Unknown",M5="Not applicable",IFERROR(DATEVALUE(LEFT(M5,10)),0)=0,M5&lt;D5,M5&gt;'Report setup'!$B$9,J5&lt;&gt;"Yes",M5&lt;K5)),AND(L5="No",M5&lt;&gt;"Not applicable"),AND(L5="Unknown",M5&lt;&gt;"Unknown"),AND(J5="No",L5&lt;&gt;"No")),OR(AND(N5="Yes",OR(O5="",O5="Unknown",O5="Not applicable",IFERROR(DATEVALUE(LEFT(O5,10)),0)=0,O5&lt;D5,O5&gt;'Report setup'!$B$9,L5&lt;&gt;"Yes",O5&lt;M5)),AND(N5="No",O5&lt;&gt;"Not applicable"),AND(N5="Unknown",O5&lt;&gt;"Unknown"),AND(L5="No",N5&lt;&gt;"No"))),"STAGE_STATE_OR_ORDER",IF(F5&lt;&gt;'Report setup'!$B$2,"ACCOUNT_MISMATCH",IF(COUNTIFS('Meta import'!$I$2:$I$101,G5,'Meta import'!$S$2:$S$101,"Accepted")&lt;&gt;1,"UNMATCHED_OR_AMBIGUOUS_AD",IF(COUNTIF('Mappings'!$A$2:$A$101,C5)&lt;&gt;1,"MISSING_OR_DUPLICATE_MAPPING",IF(COUNTIFS('Mappings'!$A$2:$A$101,C5,'Mappings'!$D$2:$D$101,"Accepted")&lt;&gt;1,"MAPPING_EVIDENCE","")))))))))))))))))</x:f>
      </x:c>
      <x:c r="T5" t="str">
        <x:f>IF(A5="","",IF(AND(C5&lt;&gt;"",COUNTIF($C$2:$C$101,C5)=1,D5&gt;='Report setup'!$B$7,D5&lt;='Report setup'!$B$8),"Eligible","Outside"))</x:f>
      </x:c>
      <x:c r="U5" t="str">
        <x:f>IF(A5="","",IF(AND(R5="Accepted",OR(H5="Unknown",J5="Unknown",L5="Unknown",N5="Unknown")),1,0))</x:f>
      </x:c>
      <x:c r="V5" t="str">
        <x:f>IF(R5="Accepted",A5,"")</x:f>
      </x:c>
      <x:c r="W5" t="str">
        <x:f>IF(R5="Held",A5,"")</x:f>
      </x:c>
    </x:row>
    <x:row r="6">
      <x:c r="R6" t="str">
        <x:f>IF(A6="","",IF(S6="","Accepted","Held"))</x:f>
      </x:c>
      <x:c r="S6" t="str">
        <x:f>IF(A6="","",IF(COUNTIF($A$2:$A$101,A6)&gt;1,"DUPLICATE_SOURCE_ROW_ID",IF(IFERROR(DATEVALUE(LEFT(D6,10)),0)=0,"INVALID_DATE",IF(OR(OR(LOWER(TRIM(P6))="unknown",LOWER(TRIM(P6))="not applicable",LOWER(TRIM(P6))="n/a",LOWER(TRIM(P6))="na",LOWER(TRIM(P6))="pending",LOWER(TRIM(P6))="unavailable",LOWER(TRIM(P6))="denied",LOWER(TRIM(P6))="none",LOWER(TRIM(P6))="tbd",LOWER(TRIM(P6))="to be determined",LOWER(TRIM(P6))="-"),OR(LOWER(TRIM(Q6))="unknown",LOWER(TRIM(Q6))="not applicable",LOWER(TRIM(Q6))="n/a",LOWER(TRIM(Q6))="na",LOWER(TRIM(Q6))="pending",LOWER(TRIM(Q6))="unavailable",LOWER(TRIM(Q6))="denied",LOWER(TRIM(Q6))="none",LOWER(TRIM(Q6))="tbd",LOWER(TRIM(Q6))="to be determined",LOWER(TRIM(Q6))="-")),"MISSING_OR_PLACEHOLDER",IF(OR(AND(H6&lt;&gt;"Yes",H6&lt;&gt;"No",H6&lt;&gt;"Unknown"),AND(J6&lt;&gt;"Yes",J6&lt;&gt;"No",J6&lt;&gt;"Unknown"),AND(L6&lt;&gt;"Yes",L6&lt;&gt;"No",L6&lt;&gt;"Unknown"),AND(N6&lt;&gt;"Yes",N6&lt;&gt;"No",N6&lt;&gt;"Unknown")),"INVALID_STAGE_STATE",IF(OR(AND(H6="Yes",OR(I6="",IFERROR(DATEVALUE(LEFT(I6,10)),0)=0,I6&lt;D6,I6&gt;'Report setup'!$B$9)),AND(J6="Yes",OR(K6="",IFERROR(DATEVALUE(LEFT(K6,10)),0)=0,K6&lt;D6,K6&gt;'Report setup'!$B$9)),AND(L6="Yes",OR(M6="",IFERROR(DATEVALUE(LEFT(M6,10)),0)=0,M6&lt;D6,M6&gt;'Report setup'!$B$9)),AND(N6="Yes",OR(O6="",IFERROR(DATEVALUE(LEFT(O6,10)),0)=0,O6&lt;D6,O6&gt;'Report setup'!$B$9))),"INVALID_YES_TIMESTAMP",IF(OR(AND(J6="Yes",H6&lt;&gt;"Yes"),AND(L6="Yes",J6&lt;&gt;"Yes"),AND(N6="Yes",L6&lt;&gt;"Yes")),"PARENT_NOT_YES",IF(COUNTA(A6:Q6)=0,"",IF(OR(A6="",B6="",C6="",D6="",E6="",F6="",P6="",Q6=""),"MISSING_OR_PLACEHOLDER",IF(COUNTIF($C$2:$C$101,C6)&gt;1,"DUPLICATE_CRM_KEY",IF(OR(D6&lt;'Report setup'!$B$7,D6&gt;'Report setup'!$B$8),"OUTSIDE_COHORT",IF(OR(AND(H6&lt;&gt;"Yes",H6&lt;&gt;"No",H6&lt;&gt;"Unknown"),AND(J6&lt;&gt;"Yes",J6&lt;&gt;"No",J6&lt;&gt;"Unknown"),AND(L6&lt;&gt;"Yes",L6&lt;&gt;"No",L6&lt;&gt;"Unknown"),AND(N6&lt;&gt;"Yes",N6&lt;&gt;"No",N6&lt;&gt;"Unknown")),"INVALID_STAGE_STATE",IF(OR(OR(AND(H6="Yes",OR(I6="",I6="Unknown",I6="Not applicable",IFERROR(DATEVALUE(LEFT(I6,10)),0)=0,I6&lt;D6,I6&gt;'Report setup'!$B$9)),AND(H6="No",I6&lt;&gt;"Not applicable"),AND(H6="Unknown",I6&lt;&gt;"Unknown")),OR(AND(J6="Yes",OR(K6="",K6="Unknown",K6="Not applicable",IFERROR(DATEVALUE(LEFT(K6,10)),0)=0,K6&lt;D6,K6&gt;'Report setup'!$B$9,H6&lt;&gt;"Yes",K6&lt;I6)),AND(J6="No",K6&lt;&gt;"Not applicable"),AND(J6="Unknown",K6&lt;&gt;"Unknown"),AND(H6="No",J6&lt;&gt;"No")),OR(AND(L6="Yes",OR(M6="",M6="Unknown",M6="Not applicable",IFERROR(DATEVALUE(LEFT(M6,10)),0)=0,M6&lt;D6,M6&gt;'Report setup'!$B$9,J6&lt;&gt;"Yes",M6&lt;K6)),AND(L6="No",M6&lt;&gt;"Not applicable"),AND(L6="Unknown",M6&lt;&gt;"Unknown"),AND(J6="No",L6&lt;&gt;"No")),OR(AND(N6="Yes",OR(O6="",O6="Unknown",O6="Not applicable",IFERROR(DATEVALUE(LEFT(O6,10)),0)=0,O6&lt;D6,O6&gt;'Report setup'!$B$9,L6&lt;&gt;"Yes",O6&lt;M6)),AND(N6="No",O6&lt;&gt;"Not applicable"),AND(N6="Unknown",O6&lt;&gt;"Unknown"),AND(L6="No",N6&lt;&gt;"No"))),"STAGE_STATE_OR_ORDER",IF(F6&lt;&gt;'Report setup'!$B$2,"ACCOUNT_MISMATCH",IF(COUNTIFS('Meta import'!$I$2:$I$101,G6,'Meta import'!$S$2:$S$101,"Accepted")&lt;&gt;1,"UNMATCHED_OR_AMBIGUOUS_AD",IF(COUNTIF('Mappings'!$A$2:$A$101,C6)&lt;&gt;1,"MISSING_OR_DUPLICATE_MAPPING",IF(COUNTIFS('Mappings'!$A$2:$A$101,C6,'Mappings'!$D$2:$D$101,"Accepted")&lt;&gt;1,"MAPPING_EVIDENCE","")))))))))))))))))</x:f>
      </x:c>
      <x:c r="T6" t="str">
        <x:f>IF(A6="","",IF(AND(C6&lt;&gt;"",COUNTIF($C$2:$C$101,C6)=1,D6&gt;='Report setup'!$B$7,D6&lt;='Report setup'!$B$8),"Eligible","Outside"))</x:f>
      </x:c>
      <x:c r="U6" t="str">
        <x:f>IF(A6="","",IF(AND(R6="Accepted",OR(H6="Unknown",J6="Unknown",L6="Unknown",N6="Unknown")),1,0))</x:f>
      </x:c>
      <x:c r="V6" t="str">
        <x:f>IF(R6="Accepted",A6,"")</x:f>
      </x:c>
      <x:c r="W6" t="str">
        <x:f>IF(R6="Held",A6,"")</x:f>
      </x:c>
    </x:row>
    <x:row r="7">
      <x:c r="R7" t="str">
        <x:f>IF(A7="","",IF(S7="","Accepted","Held"))</x:f>
      </x:c>
      <x:c r="S7" t="str">
        <x:f>IF(A7="","",IF(COUNTIF($A$2:$A$101,A7)&gt;1,"DUPLICATE_SOURCE_ROW_ID",IF(IFERROR(DATEVALUE(LEFT(D7,10)),0)=0,"INVALID_DATE",IF(OR(OR(LOWER(TRIM(P7))="unknown",LOWER(TRIM(P7))="not applicable",LOWER(TRIM(P7))="n/a",LOWER(TRIM(P7))="na",LOWER(TRIM(P7))="pending",LOWER(TRIM(P7))="unavailable",LOWER(TRIM(P7))="denied",LOWER(TRIM(P7))="none",LOWER(TRIM(P7))="tbd",LOWER(TRIM(P7))="to be determined",LOWER(TRIM(P7))="-"),OR(LOWER(TRIM(Q7))="unknown",LOWER(TRIM(Q7))="not applicable",LOWER(TRIM(Q7))="n/a",LOWER(TRIM(Q7))="na",LOWER(TRIM(Q7))="pending",LOWER(TRIM(Q7))="unavailable",LOWER(TRIM(Q7))="denied",LOWER(TRIM(Q7))="none",LOWER(TRIM(Q7))="tbd",LOWER(TRIM(Q7))="to be determined",LOWER(TRIM(Q7))="-")),"MISSING_OR_PLACEHOLDER",IF(OR(AND(H7&lt;&gt;"Yes",H7&lt;&gt;"No",H7&lt;&gt;"Unknown"),AND(J7&lt;&gt;"Yes",J7&lt;&gt;"No",J7&lt;&gt;"Unknown"),AND(L7&lt;&gt;"Yes",L7&lt;&gt;"No",L7&lt;&gt;"Unknown"),AND(N7&lt;&gt;"Yes",N7&lt;&gt;"No",N7&lt;&gt;"Unknown")),"INVALID_STAGE_STATE",IF(OR(AND(H7="Yes",OR(I7="",IFERROR(DATEVALUE(LEFT(I7,10)),0)=0,I7&lt;D7,I7&gt;'Report setup'!$B$9)),AND(J7="Yes",OR(K7="",IFERROR(DATEVALUE(LEFT(K7,10)),0)=0,K7&lt;D7,K7&gt;'Report setup'!$B$9)),AND(L7="Yes",OR(M7="",IFERROR(DATEVALUE(LEFT(M7,10)),0)=0,M7&lt;D7,M7&gt;'Report setup'!$B$9)),AND(N7="Yes",OR(O7="",IFERROR(DATEVALUE(LEFT(O7,10)),0)=0,O7&lt;D7,O7&gt;'Report setup'!$B$9))),"INVALID_YES_TIMESTAMP",IF(OR(AND(J7="Yes",H7&lt;&gt;"Yes"),AND(L7="Yes",J7&lt;&gt;"Yes"),AND(N7="Yes",L7&lt;&gt;"Yes")),"PARENT_NOT_YES",IF(COUNTA(A7:Q7)=0,"",IF(OR(A7="",B7="",C7="",D7="",E7="",F7="",P7="",Q7=""),"MISSING_OR_PLACEHOLDER",IF(COUNTIF($C$2:$C$101,C7)&gt;1,"DUPLICATE_CRM_KEY",IF(OR(D7&lt;'Report setup'!$B$7,D7&gt;'Report setup'!$B$8),"OUTSIDE_COHORT",IF(OR(AND(H7&lt;&gt;"Yes",H7&lt;&gt;"No",H7&lt;&gt;"Unknown"),AND(J7&lt;&gt;"Yes",J7&lt;&gt;"No",J7&lt;&gt;"Unknown"),AND(L7&lt;&gt;"Yes",L7&lt;&gt;"No",L7&lt;&gt;"Unknown"),AND(N7&lt;&gt;"Yes",N7&lt;&gt;"No",N7&lt;&gt;"Unknown")),"INVALID_STAGE_STATE",IF(OR(OR(AND(H7="Yes",OR(I7="",I7="Unknown",I7="Not applicable",IFERROR(DATEVALUE(LEFT(I7,10)),0)=0,I7&lt;D7,I7&gt;'Report setup'!$B$9)),AND(H7="No",I7&lt;&gt;"Not applicable"),AND(H7="Unknown",I7&lt;&gt;"Unknown")),OR(AND(J7="Yes",OR(K7="",K7="Unknown",K7="Not applicable",IFERROR(DATEVALUE(LEFT(K7,10)),0)=0,K7&lt;D7,K7&gt;'Report setup'!$B$9,H7&lt;&gt;"Yes",K7&lt;I7)),AND(J7="No",K7&lt;&gt;"Not applicable"),AND(J7="Unknown",K7&lt;&gt;"Unknown"),AND(H7="No",J7&lt;&gt;"No")),OR(AND(L7="Yes",OR(M7="",M7="Unknown",M7="Not applicable",IFERROR(DATEVALUE(LEFT(M7,10)),0)=0,M7&lt;D7,M7&gt;'Report setup'!$B$9,J7&lt;&gt;"Yes",M7&lt;K7)),AND(L7="No",M7&lt;&gt;"Not applicable"),AND(L7="Unknown",M7&lt;&gt;"Unknown"),AND(J7="No",L7&lt;&gt;"No")),OR(AND(N7="Yes",OR(O7="",O7="Unknown",O7="Not applicable",IFERROR(DATEVALUE(LEFT(O7,10)),0)=0,O7&lt;D7,O7&gt;'Report setup'!$B$9,L7&lt;&gt;"Yes",O7&lt;M7)),AND(N7="No",O7&lt;&gt;"Not applicable"),AND(N7="Unknown",O7&lt;&gt;"Unknown"),AND(L7="No",N7&lt;&gt;"No"))),"STAGE_STATE_OR_ORDER",IF(F7&lt;&gt;'Report setup'!$B$2,"ACCOUNT_MISMATCH",IF(COUNTIFS('Meta import'!$I$2:$I$101,G7,'Meta import'!$S$2:$S$101,"Accepted")&lt;&gt;1,"UNMATCHED_OR_AMBIGUOUS_AD",IF(COUNTIF('Mappings'!$A$2:$A$101,C7)&lt;&gt;1,"MISSING_OR_DUPLICATE_MAPPING",IF(COUNTIFS('Mappings'!$A$2:$A$101,C7,'Mappings'!$D$2:$D$101,"Accepted")&lt;&gt;1,"MAPPING_EVIDENCE","")))))))))))))))))</x:f>
      </x:c>
      <x:c r="T7" t="str">
        <x:f>IF(A7="","",IF(AND(C7&lt;&gt;"",COUNTIF($C$2:$C$101,C7)=1,D7&gt;='Report setup'!$B$7,D7&lt;='Report setup'!$B$8),"Eligible","Outside"))</x:f>
      </x:c>
      <x:c r="U7" t="str">
        <x:f>IF(A7="","",IF(AND(R7="Accepted",OR(H7="Unknown",J7="Unknown",L7="Unknown",N7="Unknown")),1,0))</x:f>
      </x:c>
      <x:c r="V7" t="str">
        <x:f>IF(R7="Accepted",A7,"")</x:f>
      </x:c>
      <x:c r="W7" t="str">
        <x:f>IF(R7="Held",A7,"")</x:f>
      </x:c>
    </x:row>
    <x:row r="8">
      <x:c r="R8" t="str">
        <x:f>IF(A8="","",IF(S8="","Accepted","Held"))</x:f>
      </x:c>
      <x:c r="S8" t="str">
        <x:f>IF(A8="","",IF(COUNTIF($A$2:$A$101,A8)&gt;1,"DUPLICATE_SOURCE_ROW_ID",IF(IFERROR(DATEVALUE(LEFT(D8,10)),0)=0,"INVALID_DATE",IF(OR(OR(LOWER(TRIM(P8))="unknown",LOWER(TRIM(P8))="not applicable",LOWER(TRIM(P8))="n/a",LOWER(TRIM(P8))="na",LOWER(TRIM(P8))="pending",LOWER(TRIM(P8))="unavailable",LOWER(TRIM(P8))="denied",LOWER(TRIM(P8))="none",LOWER(TRIM(P8))="tbd",LOWER(TRIM(P8))="to be determined",LOWER(TRIM(P8))="-"),OR(LOWER(TRIM(Q8))="unknown",LOWER(TRIM(Q8))="not applicable",LOWER(TRIM(Q8))="n/a",LOWER(TRIM(Q8))="na",LOWER(TRIM(Q8))="pending",LOWER(TRIM(Q8))="unavailable",LOWER(TRIM(Q8))="denied",LOWER(TRIM(Q8))="none",LOWER(TRIM(Q8))="tbd",LOWER(TRIM(Q8))="to be determined",LOWER(TRIM(Q8))="-")),"MISSING_OR_PLACEHOLDER",IF(OR(AND(H8&lt;&gt;"Yes",H8&lt;&gt;"No",H8&lt;&gt;"Unknown"),AND(J8&lt;&gt;"Yes",J8&lt;&gt;"No",J8&lt;&gt;"Unknown"),AND(L8&lt;&gt;"Yes",L8&lt;&gt;"No",L8&lt;&gt;"Unknown"),AND(N8&lt;&gt;"Yes",N8&lt;&gt;"No",N8&lt;&gt;"Unknown")),"INVALID_STAGE_STATE",IF(OR(AND(H8="Yes",OR(I8="",IFERROR(DATEVALUE(LEFT(I8,10)),0)=0,I8&lt;D8,I8&gt;'Report setup'!$B$9)),AND(J8="Yes",OR(K8="",IFERROR(DATEVALUE(LEFT(K8,10)),0)=0,K8&lt;D8,K8&gt;'Report setup'!$B$9)),AND(L8="Yes",OR(M8="",IFERROR(DATEVALUE(LEFT(M8,10)),0)=0,M8&lt;D8,M8&gt;'Report setup'!$B$9)),AND(N8="Yes",OR(O8="",IFERROR(DATEVALUE(LEFT(O8,10)),0)=0,O8&lt;D8,O8&gt;'Report setup'!$B$9))),"INVALID_YES_TIMESTAMP",IF(OR(AND(J8="Yes",H8&lt;&gt;"Yes"),AND(L8="Yes",J8&lt;&gt;"Yes"),AND(N8="Yes",L8&lt;&gt;"Yes")),"PARENT_NOT_YES",IF(COUNTA(A8:Q8)=0,"",IF(OR(A8="",B8="",C8="",D8="",E8="",F8="",P8="",Q8=""),"MISSING_OR_PLACEHOLDER",IF(COUNTIF($C$2:$C$101,C8)&gt;1,"DUPLICATE_CRM_KEY",IF(OR(D8&lt;'Report setup'!$B$7,D8&gt;'Report setup'!$B$8),"OUTSIDE_COHORT",IF(OR(AND(H8&lt;&gt;"Yes",H8&lt;&gt;"No",H8&lt;&gt;"Unknown"),AND(J8&lt;&gt;"Yes",J8&lt;&gt;"No",J8&lt;&gt;"Unknown"),AND(L8&lt;&gt;"Yes",L8&lt;&gt;"No",L8&lt;&gt;"Unknown"),AND(N8&lt;&gt;"Yes",N8&lt;&gt;"No",N8&lt;&gt;"Unknown")),"INVALID_STAGE_STATE",IF(OR(OR(AND(H8="Yes",OR(I8="",I8="Unknown",I8="Not applicable",IFERROR(DATEVALUE(LEFT(I8,10)),0)=0,I8&lt;D8,I8&gt;'Report setup'!$B$9)),AND(H8="No",I8&lt;&gt;"Not applicable"),AND(H8="Unknown",I8&lt;&gt;"Unknown")),OR(AND(J8="Yes",OR(K8="",K8="Unknown",K8="Not applicable",IFERROR(DATEVALUE(LEFT(K8,10)),0)=0,K8&lt;D8,K8&gt;'Report setup'!$B$9,H8&lt;&gt;"Yes",K8&lt;I8)),AND(J8="No",K8&lt;&gt;"Not applicable"),AND(J8="Unknown",K8&lt;&gt;"Unknown"),AND(H8="No",J8&lt;&gt;"No")),OR(AND(L8="Yes",OR(M8="",M8="Unknown",M8="Not applicable",IFERROR(DATEVALUE(LEFT(M8,10)),0)=0,M8&lt;D8,M8&gt;'Report setup'!$B$9,J8&lt;&gt;"Yes",M8&lt;K8)),AND(L8="No",M8&lt;&gt;"Not applicable"),AND(L8="Unknown",M8&lt;&gt;"Unknown"),AND(J8="No",L8&lt;&gt;"No")),OR(AND(N8="Yes",OR(O8="",O8="Unknown",O8="Not applicable",IFERROR(DATEVALUE(LEFT(O8,10)),0)=0,O8&lt;D8,O8&gt;'Report setup'!$B$9,L8&lt;&gt;"Yes",O8&lt;M8)),AND(N8="No",O8&lt;&gt;"Not applicable"),AND(N8="Unknown",O8&lt;&gt;"Unknown"),AND(L8="No",N8&lt;&gt;"No"))),"STAGE_STATE_OR_ORDER",IF(F8&lt;&gt;'Report setup'!$B$2,"ACCOUNT_MISMATCH",IF(COUNTIFS('Meta import'!$I$2:$I$101,G8,'Meta import'!$S$2:$S$101,"Accepted")&lt;&gt;1,"UNMATCHED_OR_AMBIGUOUS_AD",IF(COUNTIF('Mappings'!$A$2:$A$101,C8)&lt;&gt;1,"MISSING_OR_DUPLICATE_MAPPING",IF(COUNTIFS('Mappings'!$A$2:$A$101,C8,'Mappings'!$D$2:$D$101,"Accepted")&lt;&gt;1,"MAPPING_EVIDENCE","")))))))))))))))))</x:f>
      </x:c>
      <x:c r="T8" t="str">
        <x:f>IF(A8="","",IF(AND(C8&lt;&gt;"",COUNTIF($C$2:$C$101,C8)=1,D8&gt;='Report setup'!$B$7,D8&lt;='Report setup'!$B$8),"Eligible","Outside"))</x:f>
      </x:c>
      <x:c r="U8" t="str">
        <x:f>IF(A8="","",IF(AND(R8="Accepted",OR(H8="Unknown",J8="Unknown",L8="Unknown",N8="Unknown")),1,0))</x:f>
      </x:c>
      <x:c r="V8" t="str">
        <x:f>IF(R8="Accepted",A8,"")</x:f>
      </x:c>
      <x:c r="W8" t="str">
        <x:f>IF(R8="Held",A8,"")</x:f>
      </x:c>
    </x:row>
    <x:row r="9">
      <x:c r="R9" t="str">
        <x:f>IF(A9="","",IF(S9="","Accepted","Held"))</x:f>
      </x:c>
      <x:c r="S9" t="str">
        <x:f>IF(A9="","",IF(COUNTIF($A$2:$A$101,A9)&gt;1,"DUPLICATE_SOURCE_ROW_ID",IF(IFERROR(DATEVALUE(LEFT(D9,10)),0)=0,"INVALID_DATE",IF(OR(OR(LOWER(TRIM(P9))="unknown",LOWER(TRIM(P9))="not applicable",LOWER(TRIM(P9))="n/a",LOWER(TRIM(P9))="na",LOWER(TRIM(P9))="pending",LOWER(TRIM(P9))="unavailable",LOWER(TRIM(P9))="denied",LOWER(TRIM(P9))="none",LOWER(TRIM(P9))="tbd",LOWER(TRIM(P9))="to be determined",LOWER(TRIM(P9))="-"),OR(LOWER(TRIM(Q9))="unknown",LOWER(TRIM(Q9))="not applicable",LOWER(TRIM(Q9))="n/a",LOWER(TRIM(Q9))="na",LOWER(TRIM(Q9))="pending",LOWER(TRIM(Q9))="unavailable",LOWER(TRIM(Q9))="denied",LOWER(TRIM(Q9))="none",LOWER(TRIM(Q9))="tbd",LOWER(TRIM(Q9))="to be determined",LOWER(TRIM(Q9))="-")),"MISSING_OR_PLACEHOLDER",IF(OR(AND(H9&lt;&gt;"Yes",H9&lt;&gt;"No",H9&lt;&gt;"Unknown"),AND(J9&lt;&gt;"Yes",J9&lt;&gt;"No",J9&lt;&gt;"Unknown"),AND(L9&lt;&gt;"Yes",L9&lt;&gt;"No",L9&lt;&gt;"Unknown"),AND(N9&lt;&gt;"Yes",N9&lt;&gt;"No",N9&lt;&gt;"Unknown")),"INVALID_STAGE_STATE",IF(OR(AND(H9="Yes",OR(I9="",IFERROR(DATEVALUE(LEFT(I9,10)),0)=0,I9&lt;D9,I9&gt;'Report setup'!$B$9)),AND(J9="Yes",OR(K9="",IFERROR(DATEVALUE(LEFT(K9,10)),0)=0,K9&lt;D9,K9&gt;'Report setup'!$B$9)),AND(L9="Yes",OR(M9="",IFERROR(DATEVALUE(LEFT(M9,10)),0)=0,M9&lt;D9,M9&gt;'Report setup'!$B$9)),AND(N9="Yes",OR(O9="",IFERROR(DATEVALUE(LEFT(O9,10)),0)=0,O9&lt;D9,O9&gt;'Report setup'!$B$9))),"INVALID_YES_TIMESTAMP",IF(OR(AND(J9="Yes",H9&lt;&gt;"Yes"),AND(L9="Yes",J9&lt;&gt;"Yes"),AND(N9="Yes",L9&lt;&gt;"Yes")),"PARENT_NOT_YES",IF(COUNTA(A9:Q9)=0,"",IF(OR(A9="",B9="",C9="",D9="",E9="",F9="",P9="",Q9=""),"MISSING_OR_PLACEHOLDER",IF(COUNTIF($C$2:$C$101,C9)&gt;1,"DUPLICATE_CRM_KEY",IF(OR(D9&lt;'Report setup'!$B$7,D9&gt;'Report setup'!$B$8),"OUTSIDE_COHORT",IF(OR(AND(H9&lt;&gt;"Yes",H9&lt;&gt;"No",H9&lt;&gt;"Unknown"),AND(J9&lt;&gt;"Yes",J9&lt;&gt;"No",J9&lt;&gt;"Unknown"),AND(L9&lt;&gt;"Yes",L9&lt;&gt;"No",L9&lt;&gt;"Unknown"),AND(N9&lt;&gt;"Yes",N9&lt;&gt;"No",N9&lt;&gt;"Unknown")),"INVALID_STAGE_STATE",IF(OR(OR(AND(H9="Yes",OR(I9="",I9="Unknown",I9="Not applicable",IFERROR(DATEVALUE(LEFT(I9,10)),0)=0,I9&lt;D9,I9&gt;'Report setup'!$B$9)),AND(H9="No",I9&lt;&gt;"Not applicable"),AND(H9="Unknown",I9&lt;&gt;"Unknown")),OR(AND(J9="Yes",OR(K9="",K9="Unknown",K9="Not applicable",IFERROR(DATEVALUE(LEFT(K9,10)),0)=0,K9&lt;D9,K9&gt;'Report setup'!$B$9,H9&lt;&gt;"Yes",K9&lt;I9)),AND(J9="No",K9&lt;&gt;"Not applicable"),AND(J9="Unknown",K9&lt;&gt;"Unknown"),AND(H9="No",J9&lt;&gt;"No")),OR(AND(L9="Yes",OR(M9="",M9="Unknown",M9="Not applicable",IFERROR(DATEVALUE(LEFT(M9,10)),0)=0,M9&lt;D9,M9&gt;'Report setup'!$B$9,J9&lt;&gt;"Yes",M9&lt;K9)),AND(L9="No",M9&lt;&gt;"Not applicable"),AND(L9="Unknown",M9&lt;&gt;"Unknown"),AND(J9="No",L9&lt;&gt;"No")),OR(AND(N9="Yes",OR(O9="",O9="Unknown",O9="Not applicable",IFERROR(DATEVALUE(LEFT(O9,10)),0)=0,O9&lt;D9,O9&gt;'Report setup'!$B$9,L9&lt;&gt;"Yes",O9&lt;M9)),AND(N9="No",O9&lt;&gt;"Not applicable"),AND(N9="Unknown",O9&lt;&gt;"Unknown"),AND(L9="No",N9&lt;&gt;"No"))),"STAGE_STATE_OR_ORDER",IF(F9&lt;&gt;'Report setup'!$B$2,"ACCOUNT_MISMATCH",IF(COUNTIFS('Meta import'!$I$2:$I$101,G9,'Meta import'!$S$2:$S$101,"Accepted")&lt;&gt;1,"UNMATCHED_OR_AMBIGUOUS_AD",IF(COUNTIF('Mappings'!$A$2:$A$101,C9)&lt;&gt;1,"MISSING_OR_DUPLICATE_MAPPING",IF(COUNTIFS('Mappings'!$A$2:$A$101,C9,'Mappings'!$D$2:$D$101,"Accepted")&lt;&gt;1,"MAPPING_EVIDENCE","")))))))))))))))))</x:f>
      </x:c>
      <x:c r="T9" t="str">
        <x:f>IF(A9="","",IF(AND(C9&lt;&gt;"",COUNTIF($C$2:$C$101,C9)=1,D9&gt;='Report setup'!$B$7,D9&lt;='Report setup'!$B$8),"Eligible","Outside"))</x:f>
      </x:c>
      <x:c r="U9" t="str">
        <x:f>IF(A9="","",IF(AND(R9="Accepted",OR(H9="Unknown",J9="Unknown",L9="Unknown",N9="Unknown")),1,0))</x:f>
      </x:c>
      <x:c r="V9" t="str">
        <x:f>IF(R9="Accepted",A9,"")</x:f>
      </x:c>
      <x:c r="W9" t="str">
        <x:f>IF(R9="Held",A9,"")</x:f>
      </x:c>
    </x:row>
    <x:row r="10">
      <x:c r="R10" t="str">
        <x:f>IF(A10="","",IF(S10="","Accepted","Held"))</x:f>
      </x:c>
      <x:c r="S10" t="str">
        <x:f>IF(A10="","",IF(COUNTIF($A$2:$A$101,A10)&gt;1,"DUPLICATE_SOURCE_ROW_ID",IF(IFERROR(DATEVALUE(LEFT(D10,10)),0)=0,"INVALID_DATE",IF(OR(OR(LOWER(TRIM(P10))="unknown",LOWER(TRIM(P10))="not applicable",LOWER(TRIM(P10))="n/a",LOWER(TRIM(P10))="na",LOWER(TRIM(P10))="pending",LOWER(TRIM(P10))="unavailable",LOWER(TRIM(P10))="denied",LOWER(TRIM(P10))="none",LOWER(TRIM(P10))="tbd",LOWER(TRIM(P10))="to be determined",LOWER(TRIM(P10))="-"),OR(LOWER(TRIM(Q10))="unknown",LOWER(TRIM(Q10))="not applicable",LOWER(TRIM(Q10))="n/a",LOWER(TRIM(Q10))="na",LOWER(TRIM(Q10))="pending",LOWER(TRIM(Q10))="unavailable",LOWER(TRIM(Q10))="denied",LOWER(TRIM(Q10))="none",LOWER(TRIM(Q10))="tbd",LOWER(TRIM(Q10))="to be determined",LOWER(TRIM(Q10))="-")),"MISSING_OR_PLACEHOLDER",IF(OR(AND(H10&lt;&gt;"Yes",H10&lt;&gt;"No",H10&lt;&gt;"Unknown"),AND(J10&lt;&gt;"Yes",J10&lt;&gt;"No",J10&lt;&gt;"Unknown"),AND(L10&lt;&gt;"Yes",L10&lt;&gt;"No",L10&lt;&gt;"Unknown"),AND(N10&lt;&gt;"Yes",N10&lt;&gt;"No",N10&lt;&gt;"Unknown")),"INVALID_STAGE_STATE",IF(OR(AND(H10="Yes",OR(I10="",IFERROR(DATEVALUE(LEFT(I10,10)),0)=0,I10&lt;D10,I10&gt;'Report setup'!$B$9)),AND(J10="Yes",OR(K10="",IFERROR(DATEVALUE(LEFT(K10,10)),0)=0,K10&lt;D10,K10&gt;'Report setup'!$B$9)),AND(L10="Yes",OR(M10="",IFERROR(DATEVALUE(LEFT(M10,10)),0)=0,M10&lt;D10,M10&gt;'Report setup'!$B$9)),AND(N10="Yes",OR(O10="",IFERROR(DATEVALUE(LEFT(O10,10)),0)=0,O10&lt;D10,O10&gt;'Report setup'!$B$9))),"INVALID_YES_TIMESTAMP",IF(OR(AND(J10="Yes",H10&lt;&gt;"Yes"),AND(L10="Yes",J10&lt;&gt;"Yes"),AND(N10="Yes",L10&lt;&gt;"Yes")),"PARENT_NOT_YES",IF(COUNTA(A10:Q10)=0,"",IF(OR(A10="",B10="",C10="",D10="",E10="",F10="",P10="",Q10=""),"MISSING_OR_PLACEHOLDER",IF(COUNTIF($C$2:$C$101,C10)&gt;1,"DUPLICATE_CRM_KEY",IF(OR(D10&lt;'Report setup'!$B$7,D10&gt;'Report setup'!$B$8),"OUTSIDE_COHORT",IF(OR(AND(H10&lt;&gt;"Yes",H10&lt;&gt;"No",H10&lt;&gt;"Unknown"),AND(J10&lt;&gt;"Yes",J10&lt;&gt;"No",J10&lt;&gt;"Unknown"),AND(L10&lt;&gt;"Yes",L10&lt;&gt;"No",L10&lt;&gt;"Unknown"),AND(N10&lt;&gt;"Yes",N10&lt;&gt;"No",N10&lt;&gt;"Unknown")),"INVALID_STAGE_STATE",IF(OR(OR(AND(H10="Yes",OR(I10="",I10="Unknown",I10="Not applicable",IFERROR(DATEVALUE(LEFT(I10,10)),0)=0,I10&lt;D10,I10&gt;'Report setup'!$B$9)),AND(H10="No",I10&lt;&gt;"Not applicable"),AND(H10="Unknown",I10&lt;&gt;"Unknown")),OR(AND(J10="Yes",OR(K10="",K10="Unknown",K10="Not applicable",IFERROR(DATEVALUE(LEFT(K10,10)),0)=0,K10&lt;D10,K10&gt;'Report setup'!$B$9,H10&lt;&gt;"Yes",K10&lt;I10)),AND(J10="No",K10&lt;&gt;"Not applicable"),AND(J10="Unknown",K10&lt;&gt;"Unknown"),AND(H10="No",J10&lt;&gt;"No")),OR(AND(L10="Yes",OR(M10="",M10="Unknown",M10="Not applicable",IFERROR(DATEVALUE(LEFT(M10,10)),0)=0,M10&lt;D10,M10&gt;'Report setup'!$B$9,J10&lt;&gt;"Yes",M10&lt;K10)),AND(L10="No",M10&lt;&gt;"Not applicable"),AND(L10="Unknown",M10&lt;&gt;"Unknown"),AND(J10="No",L10&lt;&gt;"No")),OR(AND(N10="Yes",OR(O10="",O10="Unknown",O10="Not applicable",IFERROR(DATEVALUE(LEFT(O10,10)),0)=0,O10&lt;D10,O10&gt;'Report setup'!$B$9,L10&lt;&gt;"Yes",O10&lt;M10)),AND(N10="No",O10&lt;&gt;"Not applicable"),AND(N10="Unknown",O10&lt;&gt;"Unknown"),AND(L10="No",N10&lt;&gt;"No"))),"STAGE_STATE_OR_ORDER",IF(F10&lt;&gt;'Report setup'!$B$2,"ACCOUNT_MISMATCH",IF(COUNTIFS('Meta import'!$I$2:$I$101,G10,'Meta import'!$S$2:$S$101,"Accepted")&lt;&gt;1,"UNMATCHED_OR_AMBIGUOUS_AD",IF(COUNTIF('Mappings'!$A$2:$A$101,C10)&lt;&gt;1,"MISSING_OR_DUPLICATE_MAPPING",IF(COUNTIFS('Mappings'!$A$2:$A$101,C10,'Mappings'!$D$2:$D$101,"Accepted")&lt;&gt;1,"MAPPING_EVIDENCE","")))))))))))))))))</x:f>
      </x:c>
      <x:c r="T10" t="str">
        <x:f>IF(A10="","",IF(AND(C10&lt;&gt;"",COUNTIF($C$2:$C$101,C10)=1,D10&gt;='Report setup'!$B$7,D10&lt;='Report setup'!$B$8),"Eligible","Outside"))</x:f>
      </x:c>
      <x:c r="U10" t="str">
        <x:f>IF(A10="","",IF(AND(R10="Accepted",OR(H10="Unknown",J10="Unknown",L10="Unknown",N10="Unknown")),1,0))</x:f>
      </x:c>
      <x:c r="V10" t="str">
        <x:f>IF(R10="Accepted",A10,"")</x:f>
      </x:c>
      <x:c r="W10" t="str">
        <x:f>IF(R10="Held",A10,"")</x:f>
      </x:c>
    </x:row>
    <x:row r="11">
      <x:c r="R11" t="str">
        <x:f>IF(A11="","",IF(S11="","Accepted","Held"))</x:f>
      </x:c>
      <x:c r="S11" t="str">
        <x:f>IF(A11="","",IF(COUNTIF($A$2:$A$101,A11)&gt;1,"DUPLICATE_SOURCE_ROW_ID",IF(IFERROR(DATEVALUE(LEFT(D11,10)),0)=0,"INVALID_DATE",IF(OR(OR(LOWER(TRIM(P11))="unknown",LOWER(TRIM(P11))="not applicable",LOWER(TRIM(P11))="n/a",LOWER(TRIM(P11))="na",LOWER(TRIM(P11))="pending",LOWER(TRIM(P11))="unavailable",LOWER(TRIM(P11))="denied",LOWER(TRIM(P11))="none",LOWER(TRIM(P11))="tbd",LOWER(TRIM(P11))="to be determined",LOWER(TRIM(P11))="-"),OR(LOWER(TRIM(Q11))="unknown",LOWER(TRIM(Q11))="not applicable",LOWER(TRIM(Q11))="n/a",LOWER(TRIM(Q11))="na",LOWER(TRIM(Q11))="pending",LOWER(TRIM(Q11))="unavailable",LOWER(TRIM(Q11))="denied",LOWER(TRIM(Q11))="none",LOWER(TRIM(Q11))="tbd",LOWER(TRIM(Q11))="to be determined",LOWER(TRIM(Q11))="-")),"MISSING_OR_PLACEHOLDER",IF(OR(AND(H11&lt;&gt;"Yes",H11&lt;&gt;"No",H11&lt;&gt;"Unknown"),AND(J11&lt;&gt;"Yes",J11&lt;&gt;"No",J11&lt;&gt;"Unknown"),AND(L11&lt;&gt;"Yes",L11&lt;&gt;"No",L11&lt;&gt;"Unknown"),AND(N11&lt;&gt;"Yes",N11&lt;&gt;"No",N11&lt;&gt;"Unknown")),"INVALID_STAGE_STATE",IF(OR(AND(H11="Yes",OR(I11="",IFERROR(DATEVALUE(LEFT(I11,10)),0)=0,I11&lt;D11,I11&gt;'Report setup'!$B$9)),AND(J11="Yes",OR(K11="",IFERROR(DATEVALUE(LEFT(K11,10)),0)=0,K11&lt;D11,K11&gt;'Report setup'!$B$9)),AND(L11="Yes",OR(M11="",IFERROR(DATEVALUE(LEFT(M11,10)),0)=0,M11&lt;D11,M11&gt;'Report setup'!$B$9)),AND(N11="Yes",OR(O11="",IFERROR(DATEVALUE(LEFT(O11,10)),0)=0,O11&lt;D11,O11&gt;'Report setup'!$B$9))),"INVALID_YES_TIMESTAMP",IF(OR(AND(J11="Yes",H11&lt;&gt;"Yes"),AND(L11="Yes",J11&lt;&gt;"Yes"),AND(N11="Yes",L11&lt;&gt;"Yes")),"PARENT_NOT_YES",IF(COUNTA(A11:Q11)=0,"",IF(OR(A11="",B11="",C11="",D11="",E11="",F11="",P11="",Q11=""),"MISSING_OR_PLACEHOLDER",IF(COUNTIF($C$2:$C$101,C11)&gt;1,"DUPLICATE_CRM_KEY",IF(OR(D11&lt;'Report setup'!$B$7,D11&gt;'Report setup'!$B$8),"OUTSIDE_COHORT",IF(OR(AND(H11&lt;&gt;"Yes",H11&lt;&gt;"No",H11&lt;&gt;"Unknown"),AND(J11&lt;&gt;"Yes",J11&lt;&gt;"No",J11&lt;&gt;"Unknown"),AND(L11&lt;&gt;"Yes",L11&lt;&gt;"No",L11&lt;&gt;"Unknown"),AND(N11&lt;&gt;"Yes",N11&lt;&gt;"No",N11&lt;&gt;"Unknown")),"INVALID_STAGE_STATE",IF(OR(OR(AND(H11="Yes",OR(I11="",I11="Unknown",I11="Not applicable",IFERROR(DATEVALUE(LEFT(I11,10)),0)=0,I11&lt;D11,I11&gt;'Report setup'!$B$9)),AND(H11="No",I11&lt;&gt;"Not applicable"),AND(H11="Unknown",I11&lt;&gt;"Unknown")),OR(AND(J11="Yes",OR(K11="",K11="Unknown",K11="Not applicable",IFERROR(DATEVALUE(LEFT(K11,10)),0)=0,K11&lt;D11,K11&gt;'Report setup'!$B$9,H11&lt;&gt;"Yes",K11&lt;I11)),AND(J11="No",K11&lt;&gt;"Not applicable"),AND(J11="Unknown",K11&lt;&gt;"Unknown"),AND(H11="No",J11&lt;&gt;"No")),OR(AND(L11="Yes",OR(M11="",M11="Unknown",M11="Not applicable",IFERROR(DATEVALUE(LEFT(M11,10)),0)=0,M11&lt;D11,M11&gt;'Report setup'!$B$9,J11&lt;&gt;"Yes",M11&lt;K11)),AND(L11="No",M11&lt;&gt;"Not applicable"),AND(L11="Unknown",M11&lt;&gt;"Unknown"),AND(J11="No",L11&lt;&gt;"No")),OR(AND(N11="Yes",OR(O11="",O11="Unknown",O11="Not applicable",IFERROR(DATEVALUE(LEFT(O11,10)),0)=0,O11&lt;D11,O11&gt;'Report setup'!$B$9,L11&lt;&gt;"Yes",O11&lt;M11)),AND(N11="No",O11&lt;&gt;"Not applicable"),AND(N11="Unknown",O11&lt;&gt;"Unknown"),AND(L11="No",N11&lt;&gt;"No"))),"STAGE_STATE_OR_ORDER",IF(F11&lt;&gt;'Report setup'!$B$2,"ACCOUNT_MISMATCH",IF(COUNTIFS('Meta import'!$I$2:$I$101,G11,'Meta import'!$S$2:$S$101,"Accepted")&lt;&gt;1,"UNMATCHED_OR_AMBIGUOUS_AD",IF(COUNTIF('Mappings'!$A$2:$A$101,C11)&lt;&gt;1,"MISSING_OR_DUPLICATE_MAPPING",IF(COUNTIFS('Mappings'!$A$2:$A$101,C11,'Mappings'!$D$2:$D$101,"Accepted")&lt;&gt;1,"MAPPING_EVIDENCE","")))))))))))))))))</x:f>
      </x:c>
      <x:c r="T11" t="str">
        <x:f>IF(A11="","",IF(AND(C11&lt;&gt;"",COUNTIF($C$2:$C$101,C11)=1,D11&gt;='Report setup'!$B$7,D11&lt;='Report setup'!$B$8),"Eligible","Outside"))</x:f>
      </x:c>
      <x:c r="U11" t="str">
        <x:f>IF(A11="","",IF(AND(R11="Accepted",OR(H11="Unknown",J11="Unknown",L11="Unknown",N11="Unknown")),1,0))</x:f>
      </x:c>
      <x:c r="V11" t="str">
        <x:f>IF(R11="Accepted",A11,"")</x:f>
      </x:c>
      <x:c r="W11" t="str">
        <x:f>IF(R11="Held",A11,"")</x:f>
      </x:c>
    </x:row>
    <x:row r="12">
      <x:c r="R12" t="str">
        <x:f>IF(A12="","",IF(S12="","Accepted","Held"))</x:f>
      </x:c>
      <x:c r="S12" t="str">
        <x:f>IF(A12="","",IF(COUNTIF($A$2:$A$101,A12)&gt;1,"DUPLICATE_SOURCE_ROW_ID",IF(IFERROR(DATEVALUE(LEFT(D12,10)),0)=0,"INVALID_DATE",IF(OR(OR(LOWER(TRIM(P12))="unknown",LOWER(TRIM(P12))="not applicable",LOWER(TRIM(P12))="n/a",LOWER(TRIM(P12))="na",LOWER(TRIM(P12))="pending",LOWER(TRIM(P12))="unavailable",LOWER(TRIM(P12))="denied",LOWER(TRIM(P12))="none",LOWER(TRIM(P12))="tbd",LOWER(TRIM(P12))="to be determined",LOWER(TRIM(P12))="-"),OR(LOWER(TRIM(Q12))="unknown",LOWER(TRIM(Q12))="not applicable",LOWER(TRIM(Q12))="n/a",LOWER(TRIM(Q12))="na",LOWER(TRIM(Q12))="pending",LOWER(TRIM(Q12))="unavailable",LOWER(TRIM(Q12))="denied",LOWER(TRIM(Q12))="none",LOWER(TRIM(Q12))="tbd",LOWER(TRIM(Q12))="to be determined",LOWER(TRIM(Q12))="-")),"MISSING_OR_PLACEHOLDER",IF(OR(AND(H12&lt;&gt;"Yes",H12&lt;&gt;"No",H12&lt;&gt;"Unknown"),AND(J12&lt;&gt;"Yes",J12&lt;&gt;"No",J12&lt;&gt;"Unknown"),AND(L12&lt;&gt;"Yes",L12&lt;&gt;"No",L12&lt;&gt;"Unknown"),AND(N12&lt;&gt;"Yes",N12&lt;&gt;"No",N12&lt;&gt;"Unknown")),"INVALID_STAGE_STATE",IF(OR(AND(H12="Yes",OR(I12="",IFERROR(DATEVALUE(LEFT(I12,10)),0)=0,I12&lt;D12,I12&gt;'Report setup'!$B$9)),AND(J12="Yes",OR(K12="",IFERROR(DATEVALUE(LEFT(K12,10)),0)=0,K12&lt;D12,K12&gt;'Report setup'!$B$9)),AND(L12="Yes",OR(M12="",IFERROR(DATEVALUE(LEFT(M12,10)),0)=0,M12&lt;D12,M12&gt;'Report setup'!$B$9)),AND(N12="Yes",OR(O12="",IFERROR(DATEVALUE(LEFT(O12,10)),0)=0,O12&lt;D12,O12&gt;'Report setup'!$B$9))),"INVALID_YES_TIMESTAMP",IF(OR(AND(J12="Yes",H12&lt;&gt;"Yes"),AND(L12="Yes",J12&lt;&gt;"Yes"),AND(N12="Yes",L12&lt;&gt;"Yes")),"PARENT_NOT_YES",IF(COUNTA(A12:Q12)=0,"",IF(OR(A12="",B12="",C12="",D12="",E12="",F12="",P12="",Q12=""),"MISSING_OR_PLACEHOLDER",IF(COUNTIF($C$2:$C$101,C12)&gt;1,"DUPLICATE_CRM_KEY",IF(OR(D12&lt;'Report setup'!$B$7,D12&gt;'Report setup'!$B$8),"OUTSIDE_COHORT",IF(OR(AND(H12&lt;&gt;"Yes",H12&lt;&gt;"No",H12&lt;&gt;"Unknown"),AND(J12&lt;&gt;"Yes",J12&lt;&gt;"No",J12&lt;&gt;"Unknown"),AND(L12&lt;&gt;"Yes",L12&lt;&gt;"No",L12&lt;&gt;"Unknown"),AND(N12&lt;&gt;"Yes",N12&lt;&gt;"No",N12&lt;&gt;"Unknown")),"INVALID_STAGE_STATE",IF(OR(OR(AND(H12="Yes",OR(I12="",I12="Unknown",I12="Not applicable",IFERROR(DATEVALUE(LEFT(I12,10)),0)=0,I12&lt;D12,I12&gt;'Report setup'!$B$9)),AND(H12="No",I12&lt;&gt;"Not applicable"),AND(H12="Unknown",I12&lt;&gt;"Unknown")),OR(AND(J12="Yes",OR(K12="",K12="Unknown",K12="Not applicable",IFERROR(DATEVALUE(LEFT(K12,10)),0)=0,K12&lt;D12,K12&gt;'Report setup'!$B$9,H12&lt;&gt;"Yes",K12&lt;I12)),AND(J12="No",K12&lt;&gt;"Not applicable"),AND(J12="Unknown",K12&lt;&gt;"Unknown"),AND(H12="No",J12&lt;&gt;"No")),OR(AND(L12="Yes",OR(M12="",M12="Unknown",M12="Not applicable",IFERROR(DATEVALUE(LEFT(M12,10)),0)=0,M12&lt;D12,M12&gt;'Report setup'!$B$9,J12&lt;&gt;"Yes",M12&lt;K12)),AND(L12="No",M12&lt;&gt;"Not applicable"),AND(L12="Unknown",M12&lt;&gt;"Unknown"),AND(J12="No",L12&lt;&gt;"No")),OR(AND(N12="Yes",OR(O12="",O12="Unknown",O12="Not applicable",IFERROR(DATEVALUE(LEFT(O12,10)),0)=0,O12&lt;D12,O12&gt;'Report setup'!$B$9,L12&lt;&gt;"Yes",O12&lt;M12)),AND(N12="No",O12&lt;&gt;"Not applicable"),AND(N12="Unknown",O12&lt;&gt;"Unknown"),AND(L12="No",N12&lt;&gt;"No"))),"STAGE_STATE_OR_ORDER",IF(F12&lt;&gt;'Report setup'!$B$2,"ACCOUNT_MISMATCH",IF(COUNTIFS('Meta import'!$I$2:$I$101,G12,'Meta import'!$S$2:$S$101,"Accepted")&lt;&gt;1,"UNMATCHED_OR_AMBIGUOUS_AD",IF(COUNTIF('Mappings'!$A$2:$A$101,C12)&lt;&gt;1,"MISSING_OR_DUPLICATE_MAPPING",IF(COUNTIFS('Mappings'!$A$2:$A$101,C12,'Mappings'!$D$2:$D$101,"Accepted")&lt;&gt;1,"MAPPING_EVIDENCE","")))))))))))))))))</x:f>
      </x:c>
      <x:c r="T12" t="str">
        <x:f>IF(A12="","",IF(AND(C12&lt;&gt;"",COUNTIF($C$2:$C$101,C12)=1,D12&gt;='Report setup'!$B$7,D12&lt;='Report setup'!$B$8),"Eligible","Outside"))</x:f>
      </x:c>
      <x:c r="U12" t="str">
        <x:f>IF(A12="","",IF(AND(R12="Accepted",OR(H12="Unknown",J12="Unknown",L12="Unknown",N12="Unknown")),1,0))</x:f>
      </x:c>
      <x:c r="V12" t="str">
        <x:f>IF(R12="Accepted",A12,"")</x:f>
      </x:c>
      <x:c r="W12" t="str">
        <x:f>IF(R12="Held",A12,"")</x:f>
      </x:c>
    </x:row>
    <x:row r="13">
      <x:c r="R13" t="str">
        <x:f>IF(A13="","",IF(S13="","Accepted","Held"))</x:f>
      </x:c>
      <x:c r="S13" t="str">
        <x:f>IF(A13="","",IF(COUNTIF($A$2:$A$101,A13)&gt;1,"DUPLICATE_SOURCE_ROW_ID",IF(IFERROR(DATEVALUE(LEFT(D13,10)),0)=0,"INVALID_DATE",IF(OR(OR(LOWER(TRIM(P13))="unknown",LOWER(TRIM(P13))="not applicable",LOWER(TRIM(P13))="n/a",LOWER(TRIM(P13))="na",LOWER(TRIM(P13))="pending",LOWER(TRIM(P13))="unavailable",LOWER(TRIM(P13))="denied",LOWER(TRIM(P13))="none",LOWER(TRIM(P13))="tbd",LOWER(TRIM(P13))="to be determined",LOWER(TRIM(P13))="-"),OR(LOWER(TRIM(Q13))="unknown",LOWER(TRIM(Q13))="not applicable",LOWER(TRIM(Q13))="n/a",LOWER(TRIM(Q13))="na",LOWER(TRIM(Q13))="pending",LOWER(TRIM(Q13))="unavailable",LOWER(TRIM(Q13))="denied",LOWER(TRIM(Q13))="none",LOWER(TRIM(Q13))="tbd",LOWER(TRIM(Q13))="to be determined",LOWER(TRIM(Q13))="-")),"MISSING_OR_PLACEHOLDER",IF(OR(AND(H13&lt;&gt;"Yes",H13&lt;&gt;"No",H13&lt;&gt;"Unknown"),AND(J13&lt;&gt;"Yes",J13&lt;&gt;"No",J13&lt;&gt;"Unknown"),AND(L13&lt;&gt;"Yes",L13&lt;&gt;"No",L13&lt;&gt;"Unknown"),AND(N13&lt;&gt;"Yes",N13&lt;&gt;"No",N13&lt;&gt;"Unknown")),"INVALID_STAGE_STATE",IF(OR(AND(H13="Yes",OR(I13="",IFERROR(DATEVALUE(LEFT(I13,10)),0)=0,I13&lt;D13,I13&gt;'Report setup'!$B$9)),AND(J13="Yes",OR(K13="",IFERROR(DATEVALUE(LEFT(K13,10)),0)=0,K13&lt;D13,K13&gt;'Report setup'!$B$9)),AND(L13="Yes",OR(M13="",IFERROR(DATEVALUE(LEFT(M13,10)),0)=0,M13&lt;D13,M13&gt;'Report setup'!$B$9)),AND(N13="Yes",OR(O13="",IFERROR(DATEVALUE(LEFT(O13,10)),0)=0,O13&lt;D13,O13&gt;'Report setup'!$B$9))),"INVALID_YES_TIMESTAMP",IF(OR(AND(J13="Yes",H13&lt;&gt;"Yes"),AND(L13="Yes",J13&lt;&gt;"Yes"),AND(N13="Yes",L13&lt;&gt;"Yes")),"PARENT_NOT_YES",IF(COUNTA(A13:Q13)=0,"",IF(OR(A13="",B13="",C13="",D13="",E13="",F13="",P13="",Q13=""),"MISSING_OR_PLACEHOLDER",IF(COUNTIF($C$2:$C$101,C13)&gt;1,"DUPLICATE_CRM_KEY",IF(OR(D13&lt;'Report setup'!$B$7,D13&gt;'Report setup'!$B$8),"OUTSIDE_COHORT",IF(OR(AND(H13&lt;&gt;"Yes",H13&lt;&gt;"No",H13&lt;&gt;"Unknown"),AND(J13&lt;&gt;"Yes",J13&lt;&gt;"No",J13&lt;&gt;"Unknown"),AND(L13&lt;&gt;"Yes",L13&lt;&gt;"No",L13&lt;&gt;"Unknown"),AND(N13&lt;&gt;"Yes",N13&lt;&gt;"No",N13&lt;&gt;"Unknown")),"INVALID_STAGE_STATE",IF(OR(OR(AND(H13="Yes",OR(I13="",I13="Unknown",I13="Not applicable",IFERROR(DATEVALUE(LEFT(I13,10)),0)=0,I13&lt;D13,I13&gt;'Report setup'!$B$9)),AND(H13="No",I13&lt;&gt;"Not applicable"),AND(H13="Unknown",I13&lt;&gt;"Unknown")),OR(AND(J13="Yes",OR(K13="",K13="Unknown",K13="Not applicable",IFERROR(DATEVALUE(LEFT(K13,10)),0)=0,K13&lt;D13,K13&gt;'Report setup'!$B$9,H13&lt;&gt;"Yes",K13&lt;I13)),AND(J13="No",K13&lt;&gt;"Not applicable"),AND(J13="Unknown",K13&lt;&gt;"Unknown"),AND(H13="No",J13&lt;&gt;"No")),OR(AND(L13="Yes",OR(M13="",M13="Unknown",M13="Not applicable",IFERROR(DATEVALUE(LEFT(M13,10)),0)=0,M13&lt;D13,M13&gt;'Report setup'!$B$9,J13&lt;&gt;"Yes",M13&lt;K13)),AND(L13="No",M13&lt;&gt;"Not applicable"),AND(L13="Unknown",M13&lt;&gt;"Unknown"),AND(J13="No",L13&lt;&gt;"No")),OR(AND(N13="Yes",OR(O13="",O13="Unknown",O13="Not applicable",IFERROR(DATEVALUE(LEFT(O13,10)),0)=0,O13&lt;D13,O13&gt;'Report setup'!$B$9,L13&lt;&gt;"Yes",O13&lt;M13)),AND(N13="No",O13&lt;&gt;"Not applicable"),AND(N13="Unknown",O13&lt;&gt;"Unknown"),AND(L13="No",N13&lt;&gt;"No"))),"STAGE_STATE_OR_ORDER",IF(F13&lt;&gt;'Report setup'!$B$2,"ACCOUNT_MISMATCH",IF(COUNTIFS('Meta import'!$I$2:$I$101,G13,'Meta import'!$S$2:$S$101,"Accepted")&lt;&gt;1,"UNMATCHED_OR_AMBIGUOUS_AD",IF(COUNTIF('Mappings'!$A$2:$A$101,C13)&lt;&gt;1,"MISSING_OR_DUPLICATE_MAPPING",IF(COUNTIFS('Mappings'!$A$2:$A$101,C13,'Mappings'!$D$2:$D$101,"Accepted")&lt;&gt;1,"MAPPING_EVIDENCE","")))))))))))))))))</x:f>
      </x:c>
      <x:c r="T13" t="str">
        <x:f>IF(A13="","",IF(AND(C13&lt;&gt;"",COUNTIF($C$2:$C$101,C13)=1,D13&gt;='Report setup'!$B$7,D13&lt;='Report setup'!$B$8),"Eligible","Outside"))</x:f>
      </x:c>
      <x:c r="U13" t="str">
        <x:f>IF(A13="","",IF(AND(R13="Accepted",OR(H13="Unknown",J13="Unknown",L13="Unknown",N13="Unknown")),1,0))</x:f>
      </x:c>
      <x:c r="V13" t="str">
        <x:f>IF(R13="Accepted",A13,"")</x:f>
      </x:c>
      <x:c r="W13" t="str">
        <x:f>IF(R13="Held",A13,"")</x:f>
      </x:c>
    </x:row>
    <x:row r="14">
      <x:c r="R14" t="str">
        <x:f>IF(A14="","",IF(S14="","Accepted","Held"))</x:f>
      </x:c>
      <x:c r="S14" t="str">
        <x:f>IF(A14="","",IF(COUNTIF($A$2:$A$101,A14)&gt;1,"DUPLICATE_SOURCE_ROW_ID",IF(IFERROR(DATEVALUE(LEFT(D14,10)),0)=0,"INVALID_DATE",IF(OR(OR(LOWER(TRIM(P14))="unknown",LOWER(TRIM(P14))="not applicable",LOWER(TRIM(P14))="n/a",LOWER(TRIM(P14))="na",LOWER(TRIM(P14))="pending",LOWER(TRIM(P14))="unavailable",LOWER(TRIM(P14))="denied",LOWER(TRIM(P14))="none",LOWER(TRIM(P14))="tbd",LOWER(TRIM(P14))="to be determined",LOWER(TRIM(P14))="-"),OR(LOWER(TRIM(Q14))="unknown",LOWER(TRIM(Q14))="not applicable",LOWER(TRIM(Q14))="n/a",LOWER(TRIM(Q14))="na",LOWER(TRIM(Q14))="pending",LOWER(TRIM(Q14))="unavailable",LOWER(TRIM(Q14))="denied",LOWER(TRIM(Q14))="none",LOWER(TRIM(Q14))="tbd",LOWER(TRIM(Q14))="to be determined",LOWER(TRIM(Q14))="-")),"MISSING_OR_PLACEHOLDER",IF(OR(AND(H14&lt;&gt;"Yes",H14&lt;&gt;"No",H14&lt;&gt;"Unknown"),AND(J14&lt;&gt;"Yes",J14&lt;&gt;"No",J14&lt;&gt;"Unknown"),AND(L14&lt;&gt;"Yes",L14&lt;&gt;"No",L14&lt;&gt;"Unknown"),AND(N14&lt;&gt;"Yes",N14&lt;&gt;"No",N14&lt;&gt;"Unknown")),"INVALID_STAGE_STATE",IF(OR(AND(H14="Yes",OR(I14="",IFERROR(DATEVALUE(LEFT(I14,10)),0)=0,I14&lt;D14,I14&gt;'Report setup'!$B$9)),AND(J14="Yes",OR(K14="",IFERROR(DATEVALUE(LEFT(K14,10)),0)=0,K14&lt;D14,K14&gt;'Report setup'!$B$9)),AND(L14="Yes",OR(M14="",IFERROR(DATEVALUE(LEFT(M14,10)),0)=0,M14&lt;D14,M14&gt;'Report setup'!$B$9)),AND(N14="Yes",OR(O14="",IFERROR(DATEVALUE(LEFT(O14,10)),0)=0,O14&lt;D14,O14&gt;'Report setup'!$B$9))),"INVALID_YES_TIMESTAMP",IF(OR(AND(J14="Yes",H14&lt;&gt;"Yes"),AND(L14="Yes",J14&lt;&gt;"Yes"),AND(N14="Yes",L14&lt;&gt;"Yes")),"PARENT_NOT_YES",IF(COUNTA(A14:Q14)=0,"",IF(OR(A14="",B14="",C14="",D14="",E14="",F14="",P14="",Q14=""),"MISSING_OR_PLACEHOLDER",IF(COUNTIF($C$2:$C$101,C14)&gt;1,"DUPLICATE_CRM_KEY",IF(OR(D14&lt;'Report setup'!$B$7,D14&gt;'Report setup'!$B$8),"OUTSIDE_COHORT",IF(OR(AND(H14&lt;&gt;"Yes",H14&lt;&gt;"No",H14&lt;&gt;"Unknown"),AND(J14&lt;&gt;"Yes",J14&lt;&gt;"No",J14&lt;&gt;"Unknown"),AND(L14&lt;&gt;"Yes",L14&lt;&gt;"No",L14&lt;&gt;"Unknown"),AND(N14&lt;&gt;"Yes",N14&lt;&gt;"No",N14&lt;&gt;"Unknown")),"INVALID_STAGE_STATE",IF(OR(OR(AND(H14="Yes",OR(I14="",I14="Unknown",I14="Not applicable",IFERROR(DATEVALUE(LEFT(I14,10)),0)=0,I14&lt;D14,I14&gt;'Report setup'!$B$9)),AND(H14="No",I14&lt;&gt;"Not applicable"),AND(H14="Unknown",I14&lt;&gt;"Unknown")),OR(AND(J14="Yes",OR(K14="",K14="Unknown",K14="Not applicable",IFERROR(DATEVALUE(LEFT(K14,10)),0)=0,K14&lt;D14,K14&gt;'Report setup'!$B$9,H14&lt;&gt;"Yes",K14&lt;I14)),AND(J14="No",K14&lt;&gt;"Not applicable"),AND(J14="Unknown",K14&lt;&gt;"Unknown"),AND(H14="No",J14&lt;&gt;"No")),OR(AND(L14="Yes",OR(M14="",M14="Unknown",M14="Not applicable",IFERROR(DATEVALUE(LEFT(M14,10)),0)=0,M14&lt;D14,M14&gt;'Report setup'!$B$9,J14&lt;&gt;"Yes",M14&lt;K14)),AND(L14="No",M14&lt;&gt;"Not applicable"),AND(L14="Unknown",M14&lt;&gt;"Unknown"),AND(J14="No",L14&lt;&gt;"No")),OR(AND(N14="Yes",OR(O14="",O14="Unknown",O14="Not applicable",IFERROR(DATEVALUE(LEFT(O14,10)),0)=0,O14&lt;D14,O14&gt;'Report setup'!$B$9,L14&lt;&gt;"Yes",O14&lt;M14)),AND(N14="No",O14&lt;&gt;"Not applicable"),AND(N14="Unknown",O14&lt;&gt;"Unknown"),AND(L14="No",N14&lt;&gt;"No"))),"STAGE_STATE_OR_ORDER",IF(F14&lt;&gt;'Report setup'!$B$2,"ACCOUNT_MISMATCH",IF(COUNTIFS('Meta import'!$I$2:$I$101,G14,'Meta import'!$S$2:$S$101,"Accepted")&lt;&gt;1,"UNMATCHED_OR_AMBIGUOUS_AD",IF(COUNTIF('Mappings'!$A$2:$A$101,C14)&lt;&gt;1,"MISSING_OR_DUPLICATE_MAPPING",IF(COUNTIFS('Mappings'!$A$2:$A$101,C14,'Mappings'!$D$2:$D$101,"Accepted")&lt;&gt;1,"MAPPING_EVIDENCE","")))))))))))))))))</x:f>
      </x:c>
      <x:c r="T14" t="str">
        <x:f>IF(A14="","",IF(AND(C14&lt;&gt;"",COUNTIF($C$2:$C$101,C14)=1,D14&gt;='Report setup'!$B$7,D14&lt;='Report setup'!$B$8),"Eligible","Outside"))</x:f>
      </x:c>
      <x:c r="U14" t="str">
        <x:f>IF(A14="","",IF(AND(R14="Accepted",OR(H14="Unknown",J14="Unknown",L14="Unknown",N14="Unknown")),1,0))</x:f>
      </x:c>
      <x:c r="V14" t="str">
        <x:f>IF(R14="Accepted",A14,"")</x:f>
      </x:c>
      <x:c r="W14" t="str">
        <x:f>IF(R14="Held",A14,"")</x:f>
      </x:c>
    </x:row>
    <x:row r="15">
      <x:c r="R15" t="str">
        <x:f>IF(A15="","",IF(S15="","Accepted","Held"))</x:f>
      </x:c>
      <x:c r="S15" t="str">
        <x:f>IF(A15="","",IF(COUNTIF($A$2:$A$101,A15)&gt;1,"DUPLICATE_SOURCE_ROW_ID",IF(IFERROR(DATEVALUE(LEFT(D15,10)),0)=0,"INVALID_DATE",IF(OR(OR(LOWER(TRIM(P15))="unknown",LOWER(TRIM(P15))="not applicable",LOWER(TRIM(P15))="n/a",LOWER(TRIM(P15))="na",LOWER(TRIM(P15))="pending",LOWER(TRIM(P15))="unavailable",LOWER(TRIM(P15))="denied",LOWER(TRIM(P15))="none",LOWER(TRIM(P15))="tbd",LOWER(TRIM(P15))="to be determined",LOWER(TRIM(P15))="-"),OR(LOWER(TRIM(Q15))="unknown",LOWER(TRIM(Q15))="not applicable",LOWER(TRIM(Q15))="n/a",LOWER(TRIM(Q15))="na",LOWER(TRIM(Q15))="pending",LOWER(TRIM(Q15))="unavailable",LOWER(TRIM(Q15))="denied",LOWER(TRIM(Q15))="none",LOWER(TRIM(Q15))="tbd",LOWER(TRIM(Q15))="to be determined",LOWER(TRIM(Q15))="-")),"MISSING_OR_PLACEHOLDER",IF(OR(AND(H15&lt;&gt;"Yes",H15&lt;&gt;"No",H15&lt;&gt;"Unknown"),AND(J15&lt;&gt;"Yes",J15&lt;&gt;"No",J15&lt;&gt;"Unknown"),AND(L15&lt;&gt;"Yes",L15&lt;&gt;"No",L15&lt;&gt;"Unknown"),AND(N15&lt;&gt;"Yes",N15&lt;&gt;"No",N15&lt;&gt;"Unknown")),"INVALID_STAGE_STATE",IF(OR(AND(H15="Yes",OR(I15="",IFERROR(DATEVALUE(LEFT(I15,10)),0)=0,I15&lt;D15,I15&gt;'Report setup'!$B$9)),AND(J15="Yes",OR(K15="",IFERROR(DATEVALUE(LEFT(K15,10)),0)=0,K15&lt;D15,K15&gt;'Report setup'!$B$9)),AND(L15="Yes",OR(M15="",IFERROR(DATEVALUE(LEFT(M15,10)),0)=0,M15&lt;D15,M15&gt;'Report setup'!$B$9)),AND(N15="Yes",OR(O15="",IFERROR(DATEVALUE(LEFT(O15,10)),0)=0,O15&lt;D15,O15&gt;'Report setup'!$B$9))),"INVALID_YES_TIMESTAMP",IF(OR(AND(J15="Yes",H15&lt;&gt;"Yes"),AND(L15="Yes",J15&lt;&gt;"Yes"),AND(N15="Yes",L15&lt;&gt;"Yes")),"PARENT_NOT_YES",IF(COUNTA(A15:Q15)=0,"",IF(OR(A15="",B15="",C15="",D15="",E15="",F15="",P15="",Q15=""),"MISSING_OR_PLACEHOLDER",IF(COUNTIF($C$2:$C$101,C15)&gt;1,"DUPLICATE_CRM_KEY",IF(OR(D15&lt;'Report setup'!$B$7,D15&gt;'Report setup'!$B$8),"OUTSIDE_COHORT",IF(OR(AND(H15&lt;&gt;"Yes",H15&lt;&gt;"No",H15&lt;&gt;"Unknown"),AND(J15&lt;&gt;"Yes",J15&lt;&gt;"No",J15&lt;&gt;"Unknown"),AND(L15&lt;&gt;"Yes",L15&lt;&gt;"No",L15&lt;&gt;"Unknown"),AND(N15&lt;&gt;"Yes",N15&lt;&gt;"No",N15&lt;&gt;"Unknown")),"INVALID_STAGE_STATE",IF(OR(OR(AND(H15="Yes",OR(I15="",I15="Unknown",I15="Not applicable",IFERROR(DATEVALUE(LEFT(I15,10)),0)=0,I15&lt;D15,I15&gt;'Report setup'!$B$9)),AND(H15="No",I15&lt;&gt;"Not applicable"),AND(H15="Unknown",I15&lt;&gt;"Unknown")),OR(AND(J15="Yes",OR(K15="",K15="Unknown",K15="Not applicable",IFERROR(DATEVALUE(LEFT(K15,10)),0)=0,K15&lt;D15,K15&gt;'Report setup'!$B$9,H15&lt;&gt;"Yes",K15&lt;I15)),AND(J15="No",K15&lt;&gt;"Not applicable"),AND(J15="Unknown",K15&lt;&gt;"Unknown"),AND(H15="No",J15&lt;&gt;"No")),OR(AND(L15="Yes",OR(M15="",M15="Unknown",M15="Not applicable",IFERROR(DATEVALUE(LEFT(M15,10)),0)=0,M15&lt;D15,M15&gt;'Report setup'!$B$9,J15&lt;&gt;"Yes",M15&lt;K15)),AND(L15="No",M15&lt;&gt;"Not applicable"),AND(L15="Unknown",M15&lt;&gt;"Unknown"),AND(J15="No",L15&lt;&gt;"No")),OR(AND(N15="Yes",OR(O15="",O15="Unknown",O15="Not applicable",IFERROR(DATEVALUE(LEFT(O15,10)),0)=0,O15&lt;D15,O15&gt;'Report setup'!$B$9,L15&lt;&gt;"Yes",O15&lt;M15)),AND(N15="No",O15&lt;&gt;"Not applicable"),AND(N15="Unknown",O15&lt;&gt;"Unknown"),AND(L15="No",N15&lt;&gt;"No"))),"STAGE_STATE_OR_ORDER",IF(F15&lt;&gt;'Report setup'!$B$2,"ACCOUNT_MISMATCH",IF(COUNTIFS('Meta import'!$I$2:$I$101,G15,'Meta import'!$S$2:$S$101,"Accepted")&lt;&gt;1,"UNMATCHED_OR_AMBIGUOUS_AD",IF(COUNTIF('Mappings'!$A$2:$A$101,C15)&lt;&gt;1,"MISSING_OR_DUPLICATE_MAPPING",IF(COUNTIFS('Mappings'!$A$2:$A$101,C15,'Mappings'!$D$2:$D$101,"Accepted")&lt;&gt;1,"MAPPING_EVIDENCE","")))))))))))))))))</x:f>
      </x:c>
      <x:c r="T15" t="str">
        <x:f>IF(A15="","",IF(AND(C15&lt;&gt;"",COUNTIF($C$2:$C$101,C15)=1,D15&gt;='Report setup'!$B$7,D15&lt;='Report setup'!$B$8),"Eligible","Outside"))</x:f>
      </x:c>
      <x:c r="U15" t="str">
        <x:f>IF(A15="","",IF(AND(R15="Accepted",OR(H15="Unknown",J15="Unknown",L15="Unknown",N15="Unknown")),1,0))</x:f>
      </x:c>
      <x:c r="V15" t="str">
        <x:f>IF(R15="Accepted",A15,"")</x:f>
      </x:c>
      <x:c r="W15" t="str">
        <x:f>IF(R15="Held",A15,"")</x:f>
      </x:c>
    </x:row>
    <x:row r="16">
      <x:c r="R16" t="str">
        <x:f>IF(A16="","",IF(S16="","Accepted","Held"))</x:f>
      </x:c>
      <x:c r="S16" t="str">
        <x:f>IF(A16="","",IF(COUNTIF($A$2:$A$101,A16)&gt;1,"DUPLICATE_SOURCE_ROW_ID",IF(IFERROR(DATEVALUE(LEFT(D16,10)),0)=0,"INVALID_DATE",IF(OR(OR(LOWER(TRIM(P16))="unknown",LOWER(TRIM(P16))="not applicable",LOWER(TRIM(P16))="n/a",LOWER(TRIM(P16))="na",LOWER(TRIM(P16))="pending",LOWER(TRIM(P16))="unavailable",LOWER(TRIM(P16))="denied",LOWER(TRIM(P16))="none",LOWER(TRIM(P16))="tbd",LOWER(TRIM(P16))="to be determined",LOWER(TRIM(P16))="-"),OR(LOWER(TRIM(Q16))="unknown",LOWER(TRIM(Q16))="not applicable",LOWER(TRIM(Q16))="n/a",LOWER(TRIM(Q16))="na",LOWER(TRIM(Q16))="pending",LOWER(TRIM(Q16))="unavailable",LOWER(TRIM(Q16))="denied",LOWER(TRIM(Q16))="none",LOWER(TRIM(Q16))="tbd",LOWER(TRIM(Q16))="to be determined",LOWER(TRIM(Q16))="-")),"MISSING_OR_PLACEHOLDER",IF(OR(AND(H16&lt;&gt;"Yes",H16&lt;&gt;"No",H16&lt;&gt;"Unknown"),AND(J16&lt;&gt;"Yes",J16&lt;&gt;"No",J16&lt;&gt;"Unknown"),AND(L16&lt;&gt;"Yes",L16&lt;&gt;"No",L16&lt;&gt;"Unknown"),AND(N16&lt;&gt;"Yes",N16&lt;&gt;"No",N16&lt;&gt;"Unknown")),"INVALID_STAGE_STATE",IF(OR(AND(H16="Yes",OR(I16="",IFERROR(DATEVALUE(LEFT(I16,10)),0)=0,I16&lt;D16,I16&gt;'Report setup'!$B$9)),AND(J16="Yes",OR(K16="",IFERROR(DATEVALUE(LEFT(K16,10)),0)=0,K16&lt;D16,K16&gt;'Report setup'!$B$9)),AND(L16="Yes",OR(M16="",IFERROR(DATEVALUE(LEFT(M16,10)),0)=0,M16&lt;D16,M16&gt;'Report setup'!$B$9)),AND(N16="Yes",OR(O16="",IFERROR(DATEVALUE(LEFT(O16,10)),0)=0,O16&lt;D16,O16&gt;'Report setup'!$B$9))),"INVALID_YES_TIMESTAMP",IF(OR(AND(J16="Yes",H16&lt;&gt;"Yes"),AND(L16="Yes",J16&lt;&gt;"Yes"),AND(N16="Yes",L16&lt;&gt;"Yes")),"PARENT_NOT_YES",IF(COUNTA(A16:Q16)=0,"",IF(OR(A16="",B16="",C16="",D16="",E16="",F16="",P16="",Q16=""),"MISSING_OR_PLACEHOLDER",IF(COUNTIF($C$2:$C$101,C16)&gt;1,"DUPLICATE_CRM_KEY",IF(OR(D16&lt;'Report setup'!$B$7,D16&gt;'Report setup'!$B$8),"OUTSIDE_COHORT",IF(OR(AND(H16&lt;&gt;"Yes",H16&lt;&gt;"No",H16&lt;&gt;"Unknown"),AND(J16&lt;&gt;"Yes",J16&lt;&gt;"No",J16&lt;&gt;"Unknown"),AND(L16&lt;&gt;"Yes",L16&lt;&gt;"No",L16&lt;&gt;"Unknown"),AND(N16&lt;&gt;"Yes",N16&lt;&gt;"No",N16&lt;&gt;"Unknown")),"INVALID_STAGE_STATE",IF(OR(OR(AND(H16="Yes",OR(I16="",I16="Unknown",I16="Not applicable",IFERROR(DATEVALUE(LEFT(I16,10)),0)=0,I16&lt;D16,I16&gt;'Report setup'!$B$9)),AND(H16="No",I16&lt;&gt;"Not applicable"),AND(H16="Unknown",I16&lt;&gt;"Unknown")),OR(AND(J16="Yes",OR(K16="",K16="Unknown",K16="Not applicable",IFERROR(DATEVALUE(LEFT(K16,10)),0)=0,K16&lt;D16,K16&gt;'Report setup'!$B$9,H16&lt;&gt;"Yes",K16&lt;I16)),AND(J16="No",K16&lt;&gt;"Not applicable"),AND(J16="Unknown",K16&lt;&gt;"Unknown"),AND(H16="No",J16&lt;&gt;"No")),OR(AND(L16="Yes",OR(M16="",M16="Unknown",M16="Not applicable",IFERROR(DATEVALUE(LEFT(M16,10)),0)=0,M16&lt;D16,M16&gt;'Report setup'!$B$9,J16&lt;&gt;"Yes",M16&lt;K16)),AND(L16="No",M16&lt;&gt;"Not applicable"),AND(L16="Unknown",M16&lt;&gt;"Unknown"),AND(J16="No",L16&lt;&gt;"No")),OR(AND(N16="Yes",OR(O16="",O16="Unknown",O16="Not applicable",IFERROR(DATEVALUE(LEFT(O16,10)),0)=0,O16&lt;D16,O16&gt;'Report setup'!$B$9,L16&lt;&gt;"Yes",O16&lt;M16)),AND(N16="No",O16&lt;&gt;"Not applicable"),AND(N16="Unknown",O16&lt;&gt;"Unknown"),AND(L16="No",N16&lt;&gt;"No"))),"STAGE_STATE_OR_ORDER",IF(F16&lt;&gt;'Report setup'!$B$2,"ACCOUNT_MISMATCH",IF(COUNTIFS('Meta import'!$I$2:$I$101,G16,'Meta import'!$S$2:$S$101,"Accepted")&lt;&gt;1,"UNMATCHED_OR_AMBIGUOUS_AD",IF(COUNTIF('Mappings'!$A$2:$A$101,C16)&lt;&gt;1,"MISSING_OR_DUPLICATE_MAPPING",IF(COUNTIFS('Mappings'!$A$2:$A$101,C16,'Mappings'!$D$2:$D$101,"Accepted")&lt;&gt;1,"MAPPING_EVIDENCE","")))))))))))))))))</x:f>
      </x:c>
      <x:c r="T16" t="str">
        <x:f>IF(A16="","",IF(AND(C16&lt;&gt;"",COUNTIF($C$2:$C$101,C16)=1,D16&gt;='Report setup'!$B$7,D16&lt;='Report setup'!$B$8),"Eligible","Outside"))</x:f>
      </x:c>
      <x:c r="U16" t="str">
        <x:f>IF(A16="","",IF(AND(R16="Accepted",OR(H16="Unknown",J16="Unknown",L16="Unknown",N16="Unknown")),1,0))</x:f>
      </x:c>
      <x:c r="V16" t="str">
        <x:f>IF(R16="Accepted",A16,"")</x:f>
      </x:c>
      <x:c r="W16" t="str">
        <x:f>IF(R16="Held",A16,"")</x:f>
      </x:c>
    </x:row>
    <x:row r="17">
      <x:c r="R17" t="str">
        <x:f>IF(A17="","",IF(S17="","Accepted","Held"))</x:f>
      </x:c>
      <x:c r="S17" t="str">
        <x:f>IF(A17="","",IF(COUNTIF($A$2:$A$101,A17)&gt;1,"DUPLICATE_SOURCE_ROW_ID",IF(IFERROR(DATEVALUE(LEFT(D17,10)),0)=0,"INVALID_DATE",IF(OR(OR(LOWER(TRIM(P17))="unknown",LOWER(TRIM(P17))="not applicable",LOWER(TRIM(P17))="n/a",LOWER(TRIM(P17))="na",LOWER(TRIM(P17))="pending",LOWER(TRIM(P17))="unavailable",LOWER(TRIM(P17))="denied",LOWER(TRIM(P17))="none",LOWER(TRIM(P17))="tbd",LOWER(TRIM(P17))="to be determined",LOWER(TRIM(P17))="-"),OR(LOWER(TRIM(Q17))="unknown",LOWER(TRIM(Q17))="not applicable",LOWER(TRIM(Q17))="n/a",LOWER(TRIM(Q17))="na",LOWER(TRIM(Q17))="pending",LOWER(TRIM(Q17))="unavailable",LOWER(TRIM(Q17))="denied",LOWER(TRIM(Q17))="none",LOWER(TRIM(Q17))="tbd",LOWER(TRIM(Q17))="to be determined",LOWER(TRIM(Q17))="-")),"MISSING_OR_PLACEHOLDER",IF(OR(AND(H17&lt;&gt;"Yes",H17&lt;&gt;"No",H17&lt;&gt;"Unknown"),AND(J17&lt;&gt;"Yes",J17&lt;&gt;"No",J17&lt;&gt;"Unknown"),AND(L17&lt;&gt;"Yes",L17&lt;&gt;"No",L17&lt;&gt;"Unknown"),AND(N17&lt;&gt;"Yes",N17&lt;&gt;"No",N17&lt;&gt;"Unknown")),"INVALID_STAGE_STATE",IF(OR(AND(H17="Yes",OR(I17="",IFERROR(DATEVALUE(LEFT(I17,10)),0)=0,I17&lt;D17,I17&gt;'Report setup'!$B$9)),AND(J17="Yes",OR(K17="",IFERROR(DATEVALUE(LEFT(K17,10)),0)=0,K17&lt;D17,K17&gt;'Report setup'!$B$9)),AND(L17="Yes",OR(M17="",IFERROR(DATEVALUE(LEFT(M17,10)),0)=0,M17&lt;D17,M17&gt;'Report setup'!$B$9)),AND(N17="Yes",OR(O17="",IFERROR(DATEVALUE(LEFT(O17,10)),0)=0,O17&lt;D17,O17&gt;'Report setup'!$B$9))),"INVALID_YES_TIMESTAMP",IF(OR(AND(J17="Yes",H17&lt;&gt;"Yes"),AND(L17="Yes",J17&lt;&gt;"Yes"),AND(N17="Yes",L17&lt;&gt;"Yes")),"PARENT_NOT_YES",IF(COUNTA(A17:Q17)=0,"",IF(OR(A17="",B17="",C17="",D17="",E17="",F17="",P17="",Q17=""),"MISSING_OR_PLACEHOLDER",IF(COUNTIF($C$2:$C$101,C17)&gt;1,"DUPLICATE_CRM_KEY",IF(OR(D17&lt;'Report setup'!$B$7,D17&gt;'Report setup'!$B$8),"OUTSIDE_COHORT",IF(OR(AND(H17&lt;&gt;"Yes",H17&lt;&gt;"No",H17&lt;&gt;"Unknown"),AND(J17&lt;&gt;"Yes",J17&lt;&gt;"No",J17&lt;&gt;"Unknown"),AND(L17&lt;&gt;"Yes",L17&lt;&gt;"No",L17&lt;&gt;"Unknown"),AND(N17&lt;&gt;"Yes",N17&lt;&gt;"No",N17&lt;&gt;"Unknown")),"INVALID_STAGE_STATE",IF(OR(OR(AND(H17="Yes",OR(I17="",I17="Unknown",I17="Not applicable",IFERROR(DATEVALUE(LEFT(I17,10)),0)=0,I17&lt;D17,I17&gt;'Report setup'!$B$9)),AND(H17="No",I17&lt;&gt;"Not applicable"),AND(H17="Unknown",I17&lt;&gt;"Unknown")),OR(AND(J17="Yes",OR(K17="",K17="Unknown",K17="Not applicable",IFERROR(DATEVALUE(LEFT(K17,10)),0)=0,K17&lt;D17,K17&gt;'Report setup'!$B$9,H17&lt;&gt;"Yes",K17&lt;I17)),AND(J17="No",K17&lt;&gt;"Not applicable"),AND(J17="Unknown",K17&lt;&gt;"Unknown"),AND(H17="No",J17&lt;&gt;"No")),OR(AND(L17="Yes",OR(M17="",M17="Unknown",M17="Not applicable",IFERROR(DATEVALUE(LEFT(M17,10)),0)=0,M17&lt;D17,M17&gt;'Report setup'!$B$9,J17&lt;&gt;"Yes",M17&lt;K17)),AND(L17="No",M17&lt;&gt;"Not applicable"),AND(L17="Unknown",M17&lt;&gt;"Unknown"),AND(J17="No",L17&lt;&gt;"No")),OR(AND(N17="Yes",OR(O17="",O17="Unknown",O17="Not applicable",IFERROR(DATEVALUE(LEFT(O17,10)),0)=0,O17&lt;D17,O17&gt;'Report setup'!$B$9,L17&lt;&gt;"Yes",O17&lt;M17)),AND(N17="No",O17&lt;&gt;"Not applicable"),AND(N17="Unknown",O17&lt;&gt;"Unknown"),AND(L17="No",N17&lt;&gt;"No"))),"STAGE_STATE_OR_ORDER",IF(F17&lt;&gt;'Report setup'!$B$2,"ACCOUNT_MISMATCH",IF(COUNTIFS('Meta import'!$I$2:$I$101,G17,'Meta import'!$S$2:$S$101,"Accepted")&lt;&gt;1,"UNMATCHED_OR_AMBIGUOUS_AD",IF(COUNTIF('Mappings'!$A$2:$A$101,C17)&lt;&gt;1,"MISSING_OR_DUPLICATE_MAPPING",IF(COUNTIFS('Mappings'!$A$2:$A$101,C17,'Mappings'!$D$2:$D$101,"Accepted")&lt;&gt;1,"MAPPING_EVIDENCE","")))))))))))))))))</x:f>
      </x:c>
      <x:c r="T17" t="str">
        <x:f>IF(A17="","",IF(AND(C17&lt;&gt;"",COUNTIF($C$2:$C$101,C17)=1,D17&gt;='Report setup'!$B$7,D17&lt;='Report setup'!$B$8),"Eligible","Outside"))</x:f>
      </x:c>
      <x:c r="U17" t="str">
        <x:f>IF(A17="","",IF(AND(R17="Accepted",OR(H17="Unknown",J17="Unknown",L17="Unknown",N17="Unknown")),1,0))</x:f>
      </x:c>
      <x:c r="V17" t="str">
        <x:f>IF(R17="Accepted",A17,"")</x:f>
      </x:c>
      <x:c r="W17" t="str">
        <x:f>IF(R17="Held",A17,"")</x:f>
      </x:c>
    </x:row>
    <x:row r="18">
      <x:c r="R18" t="str">
        <x:f>IF(A18="","",IF(S18="","Accepted","Held"))</x:f>
      </x:c>
      <x:c r="S18" t="str">
        <x:f>IF(A18="","",IF(COUNTIF($A$2:$A$101,A18)&gt;1,"DUPLICATE_SOURCE_ROW_ID",IF(IFERROR(DATEVALUE(LEFT(D18,10)),0)=0,"INVALID_DATE",IF(OR(OR(LOWER(TRIM(P18))="unknown",LOWER(TRIM(P18))="not applicable",LOWER(TRIM(P18))="n/a",LOWER(TRIM(P18))="na",LOWER(TRIM(P18))="pending",LOWER(TRIM(P18))="unavailable",LOWER(TRIM(P18))="denied",LOWER(TRIM(P18))="none",LOWER(TRIM(P18))="tbd",LOWER(TRIM(P18))="to be determined",LOWER(TRIM(P18))="-"),OR(LOWER(TRIM(Q18))="unknown",LOWER(TRIM(Q18))="not applicable",LOWER(TRIM(Q18))="n/a",LOWER(TRIM(Q18))="na",LOWER(TRIM(Q18))="pending",LOWER(TRIM(Q18))="unavailable",LOWER(TRIM(Q18))="denied",LOWER(TRIM(Q18))="none",LOWER(TRIM(Q18))="tbd",LOWER(TRIM(Q18))="to be determined",LOWER(TRIM(Q18))="-")),"MISSING_OR_PLACEHOLDER",IF(OR(AND(H18&lt;&gt;"Yes",H18&lt;&gt;"No",H18&lt;&gt;"Unknown"),AND(J18&lt;&gt;"Yes",J18&lt;&gt;"No",J18&lt;&gt;"Unknown"),AND(L18&lt;&gt;"Yes",L18&lt;&gt;"No",L18&lt;&gt;"Unknown"),AND(N18&lt;&gt;"Yes",N18&lt;&gt;"No",N18&lt;&gt;"Unknown")),"INVALID_STAGE_STATE",IF(OR(AND(H18="Yes",OR(I18="",IFERROR(DATEVALUE(LEFT(I18,10)),0)=0,I18&lt;D18,I18&gt;'Report setup'!$B$9)),AND(J18="Yes",OR(K18="",IFERROR(DATEVALUE(LEFT(K18,10)),0)=0,K18&lt;D18,K18&gt;'Report setup'!$B$9)),AND(L18="Yes",OR(M18="",IFERROR(DATEVALUE(LEFT(M18,10)),0)=0,M18&lt;D18,M18&gt;'Report setup'!$B$9)),AND(N18="Yes",OR(O18="",IFERROR(DATEVALUE(LEFT(O18,10)),0)=0,O18&lt;D18,O18&gt;'Report setup'!$B$9))),"INVALID_YES_TIMESTAMP",IF(OR(AND(J18="Yes",H18&lt;&gt;"Yes"),AND(L18="Yes",J18&lt;&gt;"Yes"),AND(N18="Yes",L18&lt;&gt;"Yes")),"PARENT_NOT_YES",IF(COUNTA(A18:Q18)=0,"",IF(OR(A18="",B18="",C18="",D18="",E18="",F18="",P18="",Q18=""),"MISSING_OR_PLACEHOLDER",IF(COUNTIF($C$2:$C$101,C18)&gt;1,"DUPLICATE_CRM_KEY",IF(OR(D18&lt;'Report setup'!$B$7,D18&gt;'Report setup'!$B$8),"OUTSIDE_COHORT",IF(OR(AND(H18&lt;&gt;"Yes",H18&lt;&gt;"No",H18&lt;&gt;"Unknown"),AND(J18&lt;&gt;"Yes",J18&lt;&gt;"No",J18&lt;&gt;"Unknown"),AND(L18&lt;&gt;"Yes",L18&lt;&gt;"No",L18&lt;&gt;"Unknown"),AND(N18&lt;&gt;"Yes",N18&lt;&gt;"No",N18&lt;&gt;"Unknown")),"INVALID_STAGE_STATE",IF(OR(OR(AND(H18="Yes",OR(I18="",I18="Unknown",I18="Not applicable",IFERROR(DATEVALUE(LEFT(I18,10)),0)=0,I18&lt;D18,I18&gt;'Report setup'!$B$9)),AND(H18="No",I18&lt;&gt;"Not applicable"),AND(H18="Unknown",I18&lt;&gt;"Unknown")),OR(AND(J18="Yes",OR(K18="",K18="Unknown",K18="Not applicable",IFERROR(DATEVALUE(LEFT(K18,10)),0)=0,K18&lt;D18,K18&gt;'Report setup'!$B$9,H18&lt;&gt;"Yes",K18&lt;I18)),AND(J18="No",K18&lt;&gt;"Not applicable"),AND(J18="Unknown",K18&lt;&gt;"Unknown"),AND(H18="No",J18&lt;&gt;"No")),OR(AND(L18="Yes",OR(M18="",M18="Unknown",M18="Not applicable",IFERROR(DATEVALUE(LEFT(M18,10)),0)=0,M18&lt;D18,M18&gt;'Report setup'!$B$9,J18&lt;&gt;"Yes",M18&lt;K18)),AND(L18="No",M18&lt;&gt;"Not applicable"),AND(L18="Unknown",M18&lt;&gt;"Unknown"),AND(J18="No",L18&lt;&gt;"No")),OR(AND(N18="Yes",OR(O18="",O18="Unknown",O18="Not applicable",IFERROR(DATEVALUE(LEFT(O18,10)),0)=0,O18&lt;D18,O18&gt;'Report setup'!$B$9,L18&lt;&gt;"Yes",O18&lt;M18)),AND(N18="No",O18&lt;&gt;"Not applicable"),AND(N18="Unknown",O18&lt;&gt;"Unknown"),AND(L18="No",N18&lt;&gt;"No"))),"STAGE_STATE_OR_ORDER",IF(F18&lt;&gt;'Report setup'!$B$2,"ACCOUNT_MISMATCH",IF(COUNTIFS('Meta import'!$I$2:$I$101,G18,'Meta import'!$S$2:$S$101,"Accepted")&lt;&gt;1,"UNMATCHED_OR_AMBIGUOUS_AD",IF(COUNTIF('Mappings'!$A$2:$A$101,C18)&lt;&gt;1,"MISSING_OR_DUPLICATE_MAPPING",IF(COUNTIFS('Mappings'!$A$2:$A$101,C18,'Mappings'!$D$2:$D$101,"Accepted")&lt;&gt;1,"MAPPING_EVIDENCE","")))))))))))))))))</x:f>
      </x:c>
      <x:c r="T18" t="str">
        <x:f>IF(A18="","",IF(AND(C18&lt;&gt;"",COUNTIF($C$2:$C$101,C18)=1,D18&gt;='Report setup'!$B$7,D18&lt;='Report setup'!$B$8),"Eligible","Outside"))</x:f>
      </x:c>
      <x:c r="U18" t="str">
        <x:f>IF(A18="","",IF(AND(R18="Accepted",OR(H18="Unknown",J18="Unknown",L18="Unknown",N18="Unknown")),1,0))</x:f>
      </x:c>
      <x:c r="V18" t="str">
        <x:f>IF(R18="Accepted",A18,"")</x:f>
      </x:c>
      <x:c r="W18" t="str">
        <x:f>IF(R18="Held",A18,"")</x:f>
      </x:c>
    </x:row>
    <x:row r="19">
      <x:c r="R19" t="str">
        <x:f>IF(A19="","",IF(S19="","Accepted","Held"))</x:f>
      </x:c>
      <x:c r="S19" t="str">
        <x:f>IF(A19="","",IF(COUNTIF($A$2:$A$101,A19)&gt;1,"DUPLICATE_SOURCE_ROW_ID",IF(IFERROR(DATEVALUE(LEFT(D19,10)),0)=0,"INVALID_DATE",IF(OR(OR(LOWER(TRIM(P19))="unknown",LOWER(TRIM(P19))="not applicable",LOWER(TRIM(P19))="n/a",LOWER(TRIM(P19))="na",LOWER(TRIM(P19))="pending",LOWER(TRIM(P19))="unavailable",LOWER(TRIM(P19))="denied",LOWER(TRIM(P19))="none",LOWER(TRIM(P19))="tbd",LOWER(TRIM(P19))="to be determined",LOWER(TRIM(P19))="-"),OR(LOWER(TRIM(Q19))="unknown",LOWER(TRIM(Q19))="not applicable",LOWER(TRIM(Q19))="n/a",LOWER(TRIM(Q19))="na",LOWER(TRIM(Q19))="pending",LOWER(TRIM(Q19))="unavailable",LOWER(TRIM(Q19))="denied",LOWER(TRIM(Q19))="none",LOWER(TRIM(Q19))="tbd",LOWER(TRIM(Q19))="to be determined",LOWER(TRIM(Q19))="-")),"MISSING_OR_PLACEHOLDER",IF(OR(AND(H19&lt;&gt;"Yes",H19&lt;&gt;"No",H19&lt;&gt;"Unknown"),AND(J19&lt;&gt;"Yes",J19&lt;&gt;"No",J19&lt;&gt;"Unknown"),AND(L19&lt;&gt;"Yes",L19&lt;&gt;"No",L19&lt;&gt;"Unknown"),AND(N19&lt;&gt;"Yes",N19&lt;&gt;"No",N19&lt;&gt;"Unknown")),"INVALID_STAGE_STATE",IF(OR(AND(H19="Yes",OR(I19="",IFERROR(DATEVALUE(LEFT(I19,10)),0)=0,I19&lt;D19,I19&gt;'Report setup'!$B$9)),AND(J19="Yes",OR(K19="",IFERROR(DATEVALUE(LEFT(K19,10)),0)=0,K19&lt;D19,K19&gt;'Report setup'!$B$9)),AND(L19="Yes",OR(M19="",IFERROR(DATEVALUE(LEFT(M19,10)),0)=0,M19&lt;D19,M19&gt;'Report setup'!$B$9)),AND(N19="Yes",OR(O19="",IFERROR(DATEVALUE(LEFT(O19,10)),0)=0,O19&lt;D19,O19&gt;'Report setup'!$B$9))),"INVALID_YES_TIMESTAMP",IF(OR(AND(J19="Yes",H19&lt;&gt;"Yes"),AND(L19="Yes",J19&lt;&gt;"Yes"),AND(N19="Yes",L19&lt;&gt;"Yes")),"PARENT_NOT_YES",IF(COUNTA(A19:Q19)=0,"",IF(OR(A19="",B19="",C19="",D19="",E19="",F19="",P19="",Q19=""),"MISSING_OR_PLACEHOLDER",IF(COUNTIF($C$2:$C$101,C19)&gt;1,"DUPLICATE_CRM_KEY",IF(OR(D19&lt;'Report setup'!$B$7,D19&gt;'Report setup'!$B$8),"OUTSIDE_COHORT",IF(OR(AND(H19&lt;&gt;"Yes",H19&lt;&gt;"No",H19&lt;&gt;"Unknown"),AND(J19&lt;&gt;"Yes",J19&lt;&gt;"No",J19&lt;&gt;"Unknown"),AND(L19&lt;&gt;"Yes",L19&lt;&gt;"No",L19&lt;&gt;"Unknown"),AND(N19&lt;&gt;"Yes",N19&lt;&gt;"No",N19&lt;&gt;"Unknown")),"INVALID_STAGE_STATE",IF(OR(OR(AND(H19="Yes",OR(I19="",I19="Unknown",I19="Not applicable",IFERROR(DATEVALUE(LEFT(I19,10)),0)=0,I19&lt;D19,I19&gt;'Report setup'!$B$9)),AND(H19="No",I19&lt;&gt;"Not applicable"),AND(H19="Unknown",I19&lt;&gt;"Unknown")),OR(AND(J19="Yes",OR(K19="",K19="Unknown",K19="Not applicable",IFERROR(DATEVALUE(LEFT(K19,10)),0)=0,K19&lt;D19,K19&gt;'Report setup'!$B$9,H19&lt;&gt;"Yes",K19&lt;I19)),AND(J19="No",K19&lt;&gt;"Not applicable"),AND(J19="Unknown",K19&lt;&gt;"Unknown"),AND(H19="No",J19&lt;&gt;"No")),OR(AND(L19="Yes",OR(M19="",M19="Unknown",M19="Not applicable",IFERROR(DATEVALUE(LEFT(M19,10)),0)=0,M19&lt;D19,M19&gt;'Report setup'!$B$9,J19&lt;&gt;"Yes",M19&lt;K19)),AND(L19="No",M19&lt;&gt;"Not applicable"),AND(L19="Unknown",M19&lt;&gt;"Unknown"),AND(J19="No",L19&lt;&gt;"No")),OR(AND(N19="Yes",OR(O19="",O19="Unknown",O19="Not applicable",IFERROR(DATEVALUE(LEFT(O19,10)),0)=0,O19&lt;D19,O19&gt;'Report setup'!$B$9,L19&lt;&gt;"Yes",O19&lt;M19)),AND(N19="No",O19&lt;&gt;"Not applicable"),AND(N19="Unknown",O19&lt;&gt;"Unknown"),AND(L19="No",N19&lt;&gt;"No"))),"STAGE_STATE_OR_ORDER",IF(F19&lt;&gt;'Report setup'!$B$2,"ACCOUNT_MISMATCH",IF(COUNTIFS('Meta import'!$I$2:$I$101,G19,'Meta import'!$S$2:$S$101,"Accepted")&lt;&gt;1,"UNMATCHED_OR_AMBIGUOUS_AD",IF(COUNTIF('Mappings'!$A$2:$A$101,C19)&lt;&gt;1,"MISSING_OR_DUPLICATE_MAPPING",IF(COUNTIFS('Mappings'!$A$2:$A$101,C19,'Mappings'!$D$2:$D$101,"Accepted")&lt;&gt;1,"MAPPING_EVIDENCE","")))))))))))))))))</x:f>
      </x:c>
      <x:c r="T19" t="str">
        <x:f>IF(A19="","",IF(AND(C19&lt;&gt;"",COUNTIF($C$2:$C$101,C19)=1,D19&gt;='Report setup'!$B$7,D19&lt;='Report setup'!$B$8),"Eligible","Outside"))</x:f>
      </x:c>
      <x:c r="U19" t="str">
        <x:f>IF(A19="","",IF(AND(R19="Accepted",OR(H19="Unknown",J19="Unknown",L19="Unknown",N19="Unknown")),1,0))</x:f>
      </x:c>
      <x:c r="V19" t="str">
        <x:f>IF(R19="Accepted",A19,"")</x:f>
      </x:c>
      <x:c r="W19" t="str">
        <x:f>IF(R19="Held",A19,"")</x:f>
      </x:c>
    </x:row>
    <x:row r="20">
      <x:c r="R20" t="str">
        <x:f>IF(A20="","",IF(S20="","Accepted","Held"))</x:f>
      </x:c>
      <x:c r="S20" t="str">
        <x:f>IF(A20="","",IF(COUNTIF($A$2:$A$101,A20)&gt;1,"DUPLICATE_SOURCE_ROW_ID",IF(IFERROR(DATEVALUE(LEFT(D20,10)),0)=0,"INVALID_DATE",IF(OR(OR(LOWER(TRIM(P20))="unknown",LOWER(TRIM(P20))="not applicable",LOWER(TRIM(P20))="n/a",LOWER(TRIM(P20))="na",LOWER(TRIM(P20))="pending",LOWER(TRIM(P20))="unavailable",LOWER(TRIM(P20))="denied",LOWER(TRIM(P20))="none",LOWER(TRIM(P20))="tbd",LOWER(TRIM(P20))="to be determined",LOWER(TRIM(P20))="-"),OR(LOWER(TRIM(Q20))="unknown",LOWER(TRIM(Q20))="not applicable",LOWER(TRIM(Q20))="n/a",LOWER(TRIM(Q20))="na",LOWER(TRIM(Q20))="pending",LOWER(TRIM(Q20))="unavailable",LOWER(TRIM(Q20))="denied",LOWER(TRIM(Q20))="none",LOWER(TRIM(Q20))="tbd",LOWER(TRIM(Q20))="to be determined",LOWER(TRIM(Q20))="-")),"MISSING_OR_PLACEHOLDER",IF(OR(AND(H20&lt;&gt;"Yes",H20&lt;&gt;"No",H20&lt;&gt;"Unknown"),AND(J20&lt;&gt;"Yes",J20&lt;&gt;"No",J20&lt;&gt;"Unknown"),AND(L20&lt;&gt;"Yes",L20&lt;&gt;"No",L20&lt;&gt;"Unknown"),AND(N20&lt;&gt;"Yes",N20&lt;&gt;"No",N20&lt;&gt;"Unknown")),"INVALID_STAGE_STATE",IF(OR(AND(H20="Yes",OR(I20="",IFERROR(DATEVALUE(LEFT(I20,10)),0)=0,I20&lt;D20,I20&gt;'Report setup'!$B$9)),AND(J20="Yes",OR(K20="",IFERROR(DATEVALUE(LEFT(K20,10)),0)=0,K20&lt;D20,K20&gt;'Report setup'!$B$9)),AND(L20="Yes",OR(M20="",IFERROR(DATEVALUE(LEFT(M20,10)),0)=0,M20&lt;D20,M20&gt;'Report setup'!$B$9)),AND(N20="Yes",OR(O20="",IFERROR(DATEVALUE(LEFT(O20,10)),0)=0,O20&lt;D20,O20&gt;'Report setup'!$B$9))),"INVALID_YES_TIMESTAMP",IF(OR(AND(J20="Yes",H20&lt;&gt;"Yes"),AND(L20="Yes",J20&lt;&gt;"Yes"),AND(N20="Yes",L20&lt;&gt;"Yes")),"PARENT_NOT_YES",IF(COUNTA(A20:Q20)=0,"",IF(OR(A20="",B20="",C20="",D20="",E20="",F20="",P20="",Q20=""),"MISSING_OR_PLACEHOLDER",IF(COUNTIF($C$2:$C$101,C20)&gt;1,"DUPLICATE_CRM_KEY",IF(OR(D20&lt;'Report setup'!$B$7,D20&gt;'Report setup'!$B$8),"OUTSIDE_COHORT",IF(OR(AND(H20&lt;&gt;"Yes",H20&lt;&gt;"No",H20&lt;&gt;"Unknown"),AND(J20&lt;&gt;"Yes",J20&lt;&gt;"No",J20&lt;&gt;"Unknown"),AND(L20&lt;&gt;"Yes",L20&lt;&gt;"No",L20&lt;&gt;"Unknown"),AND(N20&lt;&gt;"Yes",N20&lt;&gt;"No",N20&lt;&gt;"Unknown")),"INVALID_STAGE_STATE",IF(OR(OR(AND(H20="Yes",OR(I20="",I20="Unknown",I20="Not applicable",IFERROR(DATEVALUE(LEFT(I20,10)),0)=0,I20&lt;D20,I20&gt;'Report setup'!$B$9)),AND(H20="No",I20&lt;&gt;"Not applicable"),AND(H20="Unknown",I20&lt;&gt;"Unknown")),OR(AND(J20="Yes",OR(K20="",K20="Unknown",K20="Not applicable",IFERROR(DATEVALUE(LEFT(K20,10)),0)=0,K20&lt;D20,K20&gt;'Report setup'!$B$9,H20&lt;&gt;"Yes",K20&lt;I20)),AND(J20="No",K20&lt;&gt;"Not applicable"),AND(J20="Unknown",K20&lt;&gt;"Unknown"),AND(H20="No",J20&lt;&gt;"No")),OR(AND(L20="Yes",OR(M20="",M20="Unknown",M20="Not applicable",IFERROR(DATEVALUE(LEFT(M20,10)),0)=0,M20&lt;D20,M20&gt;'Report setup'!$B$9,J20&lt;&gt;"Yes",M20&lt;K20)),AND(L20="No",M20&lt;&gt;"Not applicable"),AND(L20="Unknown",M20&lt;&gt;"Unknown"),AND(J20="No",L20&lt;&gt;"No")),OR(AND(N20="Yes",OR(O20="",O20="Unknown",O20="Not applicable",IFERROR(DATEVALUE(LEFT(O20,10)),0)=0,O20&lt;D20,O20&gt;'Report setup'!$B$9,L20&lt;&gt;"Yes",O20&lt;M20)),AND(N20="No",O20&lt;&gt;"Not applicable"),AND(N20="Unknown",O20&lt;&gt;"Unknown"),AND(L20="No",N20&lt;&gt;"No"))),"STAGE_STATE_OR_ORDER",IF(F20&lt;&gt;'Report setup'!$B$2,"ACCOUNT_MISMATCH",IF(COUNTIFS('Meta import'!$I$2:$I$101,G20,'Meta import'!$S$2:$S$101,"Accepted")&lt;&gt;1,"UNMATCHED_OR_AMBIGUOUS_AD",IF(COUNTIF('Mappings'!$A$2:$A$101,C20)&lt;&gt;1,"MISSING_OR_DUPLICATE_MAPPING",IF(COUNTIFS('Mappings'!$A$2:$A$101,C20,'Mappings'!$D$2:$D$101,"Accepted")&lt;&gt;1,"MAPPING_EVIDENCE","")))))))))))))))))</x:f>
      </x:c>
      <x:c r="T20" t="str">
        <x:f>IF(A20="","",IF(AND(C20&lt;&gt;"",COUNTIF($C$2:$C$101,C20)=1,D20&gt;='Report setup'!$B$7,D20&lt;='Report setup'!$B$8),"Eligible","Outside"))</x:f>
      </x:c>
      <x:c r="U20" t="str">
        <x:f>IF(A20="","",IF(AND(R20="Accepted",OR(H20="Unknown",J20="Unknown",L20="Unknown",N20="Unknown")),1,0))</x:f>
      </x:c>
      <x:c r="V20" t="str">
        <x:f>IF(R20="Accepted",A20,"")</x:f>
      </x:c>
      <x:c r="W20" t="str">
        <x:f>IF(R20="Held",A20,"")</x:f>
      </x:c>
    </x:row>
    <x:row r="21">
      <x:c r="R21" t="str">
        <x:f>IF(A21="","",IF(S21="","Accepted","Held"))</x:f>
      </x:c>
      <x:c r="S21" t="str">
        <x:f>IF(A21="","",IF(COUNTIF($A$2:$A$101,A21)&gt;1,"DUPLICATE_SOURCE_ROW_ID",IF(IFERROR(DATEVALUE(LEFT(D21,10)),0)=0,"INVALID_DATE",IF(OR(OR(LOWER(TRIM(P21))="unknown",LOWER(TRIM(P21))="not applicable",LOWER(TRIM(P21))="n/a",LOWER(TRIM(P21))="na",LOWER(TRIM(P21))="pending",LOWER(TRIM(P21))="unavailable",LOWER(TRIM(P21))="denied",LOWER(TRIM(P21))="none",LOWER(TRIM(P21))="tbd",LOWER(TRIM(P21))="to be determined",LOWER(TRIM(P21))="-"),OR(LOWER(TRIM(Q21))="unknown",LOWER(TRIM(Q21))="not applicable",LOWER(TRIM(Q21))="n/a",LOWER(TRIM(Q21))="na",LOWER(TRIM(Q21))="pending",LOWER(TRIM(Q21))="unavailable",LOWER(TRIM(Q21))="denied",LOWER(TRIM(Q21))="none",LOWER(TRIM(Q21))="tbd",LOWER(TRIM(Q21))="to be determined",LOWER(TRIM(Q21))="-")),"MISSING_OR_PLACEHOLDER",IF(OR(AND(H21&lt;&gt;"Yes",H21&lt;&gt;"No",H21&lt;&gt;"Unknown"),AND(J21&lt;&gt;"Yes",J21&lt;&gt;"No",J21&lt;&gt;"Unknown"),AND(L21&lt;&gt;"Yes",L21&lt;&gt;"No",L21&lt;&gt;"Unknown"),AND(N21&lt;&gt;"Yes",N21&lt;&gt;"No",N21&lt;&gt;"Unknown")),"INVALID_STAGE_STATE",IF(OR(AND(H21="Yes",OR(I21="",IFERROR(DATEVALUE(LEFT(I21,10)),0)=0,I21&lt;D21,I21&gt;'Report setup'!$B$9)),AND(J21="Yes",OR(K21="",IFERROR(DATEVALUE(LEFT(K21,10)),0)=0,K21&lt;D21,K21&gt;'Report setup'!$B$9)),AND(L21="Yes",OR(M21="",IFERROR(DATEVALUE(LEFT(M21,10)),0)=0,M21&lt;D21,M21&gt;'Report setup'!$B$9)),AND(N21="Yes",OR(O21="",IFERROR(DATEVALUE(LEFT(O21,10)),0)=0,O21&lt;D21,O21&gt;'Report setup'!$B$9))),"INVALID_YES_TIMESTAMP",IF(OR(AND(J21="Yes",H21&lt;&gt;"Yes"),AND(L21="Yes",J21&lt;&gt;"Yes"),AND(N21="Yes",L21&lt;&gt;"Yes")),"PARENT_NOT_YES",IF(COUNTA(A21:Q21)=0,"",IF(OR(A21="",B21="",C21="",D21="",E21="",F21="",P21="",Q21=""),"MISSING_OR_PLACEHOLDER",IF(COUNTIF($C$2:$C$101,C21)&gt;1,"DUPLICATE_CRM_KEY",IF(OR(D21&lt;'Report setup'!$B$7,D21&gt;'Report setup'!$B$8),"OUTSIDE_COHORT",IF(OR(AND(H21&lt;&gt;"Yes",H21&lt;&gt;"No",H21&lt;&gt;"Unknown"),AND(J21&lt;&gt;"Yes",J21&lt;&gt;"No",J21&lt;&gt;"Unknown"),AND(L21&lt;&gt;"Yes",L21&lt;&gt;"No",L21&lt;&gt;"Unknown"),AND(N21&lt;&gt;"Yes",N21&lt;&gt;"No",N21&lt;&gt;"Unknown")),"INVALID_STAGE_STATE",IF(OR(OR(AND(H21="Yes",OR(I21="",I21="Unknown",I21="Not applicable",IFERROR(DATEVALUE(LEFT(I21,10)),0)=0,I21&lt;D21,I21&gt;'Report setup'!$B$9)),AND(H21="No",I21&lt;&gt;"Not applicable"),AND(H21="Unknown",I21&lt;&gt;"Unknown")),OR(AND(J21="Yes",OR(K21="",K21="Unknown",K21="Not applicable",IFERROR(DATEVALUE(LEFT(K21,10)),0)=0,K21&lt;D21,K21&gt;'Report setup'!$B$9,H21&lt;&gt;"Yes",K21&lt;I21)),AND(J21="No",K21&lt;&gt;"Not applicable"),AND(J21="Unknown",K21&lt;&gt;"Unknown"),AND(H21="No",J21&lt;&gt;"No")),OR(AND(L21="Yes",OR(M21="",M21="Unknown",M21="Not applicable",IFERROR(DATEVALUE(LEFT(M21,10)),0)=0,M21&lt;D21,M21&gt;'Report setup'!$B$9,J21&lt;&gt;"Yes",M21&lt;K21)),AND(L21="No",M21&lt;&gt;"Not applicable"),AND(L21="Unknown",M21&lt;&gt;"Unknown"),AND(J21="No",L21&lt;&gt;"No")),OR(AND(N21="Yes",OR(O21="",O21="Unknown",O21="Not applicable",IFERROR(DATEVALUE(LEFT(O21,10)),0)=0,O21&lt;D21,O21&gt;'Report setup'!$B$9,L21&lt;&gt;"Yes",O21&lt;M21)),AND(N21="No",O21&lt;&gt;"Not applicable"),AND(N21="Unknown",O21&lt;&gt;"Unknown"),AND(L21="No",N21&lt;&gt;"No"))),"STAGE_STATE_OR_ORDER",IF(F21&lt;&gt;'Report setup'!$B$2,"ACCOUNT_MISMATCH",IF(COUNTIFS('Meta import'!$I$2:$I$101,G21,'Meta import'!$S$2:$S$101,"Accepted")&lt;&gt;1,"UNMATCHED_OR_AMBIGUOUS_AD",IF(COUNTIF('Mappings'!$A$2:$A$101,C21)&lt;&gt;1,"MISSING_OR_DUPLICATE_MAPPING",IF(COUNTIFS('Mappings'!$A$2:$A$101,C21,'Mappings'!$D$2:$D$101,"Accepted")&lt;&gt;1,"MAPPING_EVIDENCE","")))))))))))))))))</x:f>
      </x:c>
      <x:c r="T21" t="str">
        <x:f>IF(A21="","",IF(AND(C21&lt;&gt;"",COUNTIF($C$2:$C$101,C21)=1,D21&gt;='Report setup'!$B$7,D21&lt;='Report setup'!$B$8),"Eligible","Outside"))</x:f>
      </x:c>
      <x:c r="U21" t="str">
        <x:f>IF(A21="","",IF(AND(R21="Accepted",OR(H21="Unknown",J21="Unknown",L21="Unknown",N21="Unknown")),1,0))</x:f>
      </x:c>
      <x:c r="V21" t="str">
        <x:f>IF(R21="Accepted",A21,"")</x:f>
      </x:c>
      <x:c r="W21" t="str">
        <x:f>IF(R21="Held",A21,"")</x:f>
      </x:c>
    </x:row>
    <x:row r="22">
      <x:c r="R22" t="str">
        <x:f>IF(A22="","",IF(S22="","Accepted","Held"))</x:f>
      </x:c>
      <x:c r="S22" t="str">
        <x:f>IF(A22="","",IF(COUNTIF($A$2:$A$101,A22)&gt;1,"DUPLICATE_SOURCE_ROW_ID",IF(IFERROR(DATEVALUE(LEFT(D22,10)),0)=0,"INVALID_DATE",IF(OR(OR(LOWER(TRIM(P22))="unknown",LOWER(TRIM(P22))="not applicable",LOWER(TRIM(P22))="n/a",LOWER(TRIM(P22))="na",LOWER(TRIM(P22))="pending",LOWER(TRIM(P22))="unavailable",LOWER(TRIM(P22))="denied",LOWER(TRIM(P22))="none",LOWER(TRIM(P22))="tbd",LOWER(TRIM(P22))="to be determined",LOWER(TRIM(P22))="-"),OR(LOWER(TRIM(Q22))="unknown",LOWER(TRIM(Q22))="not applicable",LOWER(TRIM(Q22))="n/a",LOWER(TRIM(Q22))="na",LOWER(TRIM(Q22))="pending",LOWER(TRIM(Q22))="unavailable",LOWER(TRIM(Q22))="denied",LOWER(TRIM(Q22))="none",LOWER(TRIM(Q22))="tbd",LOWER(TRIM(Q22))="to be determined",LOWER(TRIM(Q22))="-")),"MISSING_OR_PLACEHOLDER",IF(OR(AND(H22&lt;&gt;"Yes",H22&lt;&gt;"No",H22&lt;&gt;"Unknown"),AND(J22&lt;&gt;"Yes",J22&lt;&gt;"No",J22&lt;&gt;"Unknown"),AND(L22&lt;&gt;"Yes",L22&lt;&gt;"No",L22&lt;&gt;"Unknown"),AND(N22&lt;&gt;"Yes",N22&lt;&gt;"No",N22&lt;&gt;"Unknown")),"INVALID_STAGE_STATE",IF(OR(AND(H22="Yes",OR(I22="",IFERROR(DATEVALUE(LEFT(I22,10)),0)=0,I22&lt;D22,I22&gt;'Report setup'!$B$9)),AND(J22="Yes",OR(K22="",IFERROR(DATEVALUE(LEFT(K22,10)),0)=0,K22&lt;D22,K22&gt;'Report setup'!$B$9)),AND(L22="Yes",OR(M22="",IFERROR(DATEVALUE(LEFT(M22,10)),0)=0,M22&lt;D22,M22&gt;'Report setup'!$B$9)),AND(N22="Yes",OR(O22="",IFERROR(DATEVALUE(LEFT(O22,10)),0)=0,O22&lt;D22,O22&gt;'Report setup'!$B$9))),"INVALID_YES_TIMESTAMP",IF(OR(AND(J22="Yes",H22&lt;&gt;"Yes"),AND(L22="Yes",J22&lt;&gt;"Yes"),AND(N22="Yes",L22&lt;&gt;"Yes")),"PARENT_NOT_YES",IF(COUNTA(A22:Q22)=0,"",IF(OR(A22="",B22="",C22="",D22="",E22="",F22="",P22="",Q22=""),"MISSING_OR_PLACEHOLDER",IF(COUNTIF($C$2:$C$101,C22)&gt;1,"DUPLICATE_CRM_KEY",IF(OR(D22&lt;'Report setup'!$B$7,D22&gt;'Report setup'!$B$8),"OUTSIDE_COHORT",IF(OR(AND(H22&lt;&gt;"Yes",H22&lt;&gt;"No",H22&lt;&gt;"Unknown"),AND(J22&lt;&gt;"Yes",J22&lt;&gt;"No",J22&lt;&gt;"Unknown"),AND(L22&lt;&gt;"Yes",L22&lt;&gt;"No",L22&lt;&gt;"Unknown"),AND(N22&lt;&gt;"Yes",N22&lt;&gt;"No",N22&lt;&gt;"Unknown")),"INVALID_STAGE_STATE",IF(OR(OR(AND(H22="Yes",OR(I22="",I22="Unknown",I22="Not applicable",IFERROR(DATEVALUE(LEFT(I22,10)),0)=0,I22&lt;D22,I22&gt;'Report setup'!$B$9)),AND(H22="No",I22&lt;&gt;"Not applicable"),AND(H22="Unknown",I22&lt;&gt;"Unknown")),OR(AND(J22="Yes",OR(K22="",K22="Unknown",K22="Not applicable",IFERROR(DATEVALUE(LEFT(K22,10)),0)=0,K22&lt;D22,K22&gt;'Report setup'!$B$9,H22&lt;&gt;"Yes",K22&lt;I22)),AND(J22="No",K22&lt;&gt;"Not applicable"),AND(J22="Unknown",K22&lt;&gt;"Unknown"),AND(H22="No",J22&lt;&gt;"No")),OR(AND(L22="Yes",OR(M22="",M22="Unknown",M22="Not applicable",IFERROR(DATEVALUE(LEFT(M22,10)),0)=0,M22&lt;D22,M22&gt;'Report setup'!$B$9,J22&lt;&gt;"Yes",M22&lt;K22)),AND(L22="No",M22&lt;&gt;"Not applicable"),AND(L22="Unknown",M22&lt;&gt;"Unknown"),AND(J22="No",L22&lt;&gt;"No")),OR(AND(N22="Yes",OR(O22="",O22="Unknown",O22="Not applicable",IFERROR(DATEVALUE(LEFT(O22,10)),0)=0,O22&lt;D22,O22&gt;'Report setup'!$B$9,L22&lt;&gt;"Yes",O22&lt;M22)),AND(N22="No",O22&lt;&gt;"Not applicable"),AND(N22="Unknown",O22&lt;&gt;"Unknown"),AND(L22="No",N22&lt;&gt;"No"))),"STAGE_STATE_OR_ORDER",IF(F22&lt;&gt;'Report setup'!$B$2,"ACCOUNT_MISMATCH",IF(COUNTIFS('Meta import'!$I$2:$I$101,G22,'Meta import'!$S$2:$S$101,"Accepted")&lt;&gt;1,"UNMATCHED_OR_AMBIGUOUS_AD",IF(COUNTIF('Mappings'!$A$2:$A$101,C22)&lt;&gt;1,"MISSING_OR_DUPLICATE_MAPPING",IF(COUNTIFS('Mappings'!$A$2:$A$101,C22,'Mappings'!$D$2:$D$101,"Accepted")&lt;&gt;1,"MAPPING_EVIDENCE","")))))))))))))))))</x:f>
      </x:c>
      <x:c r="T22" t="str">
        <x:f>IF(A22="","",IF(AND(C22&lt;&gt;"",COUNTIF($C$2:$C$101,C22)=1,D22&gt;='Report setup'!$B$7,D22&lt;='Report setup'!$B$8),"Eligible","Outside"))</x:f>
      </x:c>
      <x:c r="U22" t="str">
        <x:f>IF(A22="","",IF(AND(R22="Accepted",OR(H22="Unknown",J22="Unknown",L22="Unknown",N22="Unknown")),1,0))</x:f>
      </x:c>
      <x:c r="V22" t="str">
        <x:f>IF(R22="Accepted",A22,"")</x:f>
      </x:c>
      <x:c r="W22" t="str">
        <x:f>IF(R22="Held",A22,"")</x:f>
      </x:c>
    </x:row>
    <x:row r="23">
      <x:c r="R23" t="str">
        <x:f>IF(A23="","",IF(S23="","Accepted","Held"))</x:f>
      </x:c>
      <x:c r="S23" t="str">
        <x:f>IF(A23="","",IF(COUNTIF($A$2:$A$101,A23)&gt;1,"DUPLICATE_SOURCE_ROW_ID",IF(IFERROR(DATEVALUE(LEFT(D23,10)),0)=0,"INVALID_DATE",IF(OR(OR(LOWER(TRIM(P23))="unknown",LOWER(TRIM(P23))="not applicable",LOWER(TRIM(P23))="n/a",LOWER(TRIM(P23))="na",LOWER(TRIM(P23))="pending",LOWER(TRIM(P23))="unavailable",LOWER(TRIM(P23))="denied",LOWER(TRIM(P23))="none",LOWER(TRIM(P23))="tbd",LOWER(TRIM(P23))="to be determined",LOWER(TRIM(P23))="-"),OR(LOWER(TRIM(Q23))="unknown",LOWER(TRIM(Q23))="not applicable",LOWER(TRIM(Q23))="n/a",LOWER(TRIM(Q23))="na",LOWER(TRIM(Q23))="pending",LOWER(TRIM(Q23))="unavailable",LOWER(TRIM(Q23))="denied",LOWER(TRIM(Q23))="none",LOWER(TRIM(Q23))="tbd",LOWER(TRIM(Q23))="to be determined",LOWER(TRIM(Q23))="-")),"MISSING_OR_PLACEHOLDER",IF(OR(AND(H23&lt;&gt;"Yes",H23&lt;&gt;"No",H23&lt;&gt;"Unknown"),AND(J23&lt;&gt;"Yes",J23&lt;&gt;"No",J23&lt;&gt;"Unknown"),AND(L23&lt;&gt;"Yes",L23&lt;&gt;"No",L23&lt;&gt;"Unknown"),AND(N23&lt;&gt;"Yes",N23&lt;&gt;"No",N23&lt;&gt;"Unknown")),"INVALID_STAGE_STATE",IF(OR(AND(H23="Yes",OR(I23="",IFERROR(DATEVALUE(LEFT(I23,10)),0)=0,I23&lt;D23,I23&gt;'Report setup'!$B$9)),AND(J23="Yes",OR(K23="",IFERROR(DATEVALUE(LEFT(K23,10)),0)=0,K23&lt;D23,K23&gt;'Report setup'!$B$9)),AND(L23="Yes",OR(M23="",IFERROR(DATEVALUE(LEFT(M23,10)),0)=0,M23&lt;D23,M23&gt;'Report setup'!$B$9)),AND(N23="Yes",OR(O23="",IFERROR(DATEVALUE(LEFT(O23,10)),0)=0,O23&lt;D23,O23&gt;'Report setup'!$B$9))),"INVALID_YES_TIMESTAMP",IF(OR(AND(J23="Yes",H23&lt;&gt;"Yes"),AND(L23="Yes",J23&lt;&gt;"Yes"),AND(N23="Yes",L23&lt;&gt;"Yes")),"PARENT_NOT_YES",IF(COUNTA(A23:Q23)=0,"",IF(OR(A23="",B23="",C23="",D23="",E23="",F23="",P23="",Q23=""),"MISSING_OR_PLACEHOLDER",IF(COUNTIF($C$2:$C$101,C23)&gt;1,"DUPLICATE_CRM_KEY",IF(OR(D23&lt;'Report setup'!$B$7,D23&gt;'Report setup'!$B$8),"OUTSIDE_COHORT",IF(OR(AND(H23&lt;&gt;"Yes",H23&lt;&gt;"No",H23&lt;&gt;"Unknown"),AND(J23&lt;&gt;"Yes",J23&lt;&gt;"No",J23&lt;&gt;"Unknown"),AND(L23&lt;&gt;"Yes",L23&lt;&gt;"No",L23&lt;&gt;"Unknown"),AND(N23&lt;&gt;"Yes",N23&lt;&gt;"No",N23&lt;&gt;"Unknown")),"INVALID_STAGE_STATE",IF(OR(OR(AND(H23="Yes",OR(I23="",I23="Unknown",I23="Not applicable",IFERROR(DATEVALUE(LEFT(I23,10)),0)=0,I23&lt;D23,I23&gt;'Report setup'!$B$9)),AND(H23="No",I23&lt;&gt;"Not applicable"),AND(H23="Unknown",I23&lt;&gt;"Unknown")),OR(AND(J23="Yes",OR(K23="",K23="Unknown",K23="Not applicable",IFERROR(DATEVALUE(LEFT(K23,10)),0)=0,K23&lt;D23,K23&gt;'Report setup'!$B$9,H23&lt;&gt;"Yes",K23&lt;I23)),AND(J23="No",K23&lt;&gt;"Not applicable"),AND(J23="Unknown",K23&lt;&gt;"Unknown"),AND(H23="No",J23&lt;&gt;"No")),OR(AND(L23="Yes",OR(M23="",M23="Unknown",M23="Not applicable",IFERROR(DATEVALUE(LEFT(M23,10)),0)=0,M23&lt;D23,M23&gt;'Report setup'!$B$9,J23&lt;&gt;"Yes",M23&lt;K23)),AND(L23="No",M23&lt;&gt;"Not applicable"),AND(L23="Unknown",M23&lt;&gt;"Unknown"),AND(J23="No",L23&lt;&gt;"No")),OR(AND(N23="Yes",OR(O23="",O23="Unknown",O23="Not applicable",IFERROR(DATEVALUE(LEFT(O23,10)),0)=0,O23&lt;D23,O23&gt;'Report setup'!$B$9,L23&lt;&gt;"Yes",O23&lt;M23)),AND(N23="No",O23&lt;&gt;"Not applicable"),AND(N23="Unknown",O23&lt;&gt;"Unknown"),AND(L23="No",N23&lt;&gt;"No"))),"STAGE_STATE_OR_ORDER",IF(F23&lt;&gt;'Report setup'!$B$2,"ACCOUNT_MISMATCH",IF(COUNTIFS('Meta import'!$I$2:$I$101,G23,'Meta import'!$S$2:$S$101,"Accepted")&lt;&gt;1,"UNMATCHED_OR_AMBIGUOUS_AD",IF(COUNTIF('Mappings'!$A$2:$A$101,C23)&lt;&gt;1,"MISSING_OR_DUPLICATE_MAPPING",IF(COUNTIFS('Mappings'!$A$2:$A$101,C23,'Mappings'!$D$2:$D$101,"Accepted")&lt;&gt;1,"MAPPING_EVIDENCE","")))))))))))))))))</x:f>
      </x:c>
      <x:c r="T23" t="str">
        <x:f>IF(A23="","",IF(AND(C23&lt;&gt;"",COUNTIF($C$2:$C$101,C23)=1,D23&gt;='Report setup'!$B$7,D23&lt;='Report setup'!$B$8),"Eligible","Outside"))</x:f>
      </x:c>
      <x:c r="U23" t="str">
        <x:f>IF(A23="","",IF(AND(R23="Accepted",OR(H23="Unknown",J23="Unknown",L23="Unknown",N23="Unknown")),1,0))</x:f>
      </x:c>
      <x:c r="V23" t="str">
        <x:f>IF(R23="Accepted",A23,"")</x:f>
      </x:c>
      <x:c r="W23" t="str">
        <x:f>IF(R23="Held",A23,"")</x:f>
      </x:c>
    </x:row>
    <x:row r="24">
      <x:c r="R24" t="str">
        <x:f>IF(A24="","",IF(S24="","Accepted","Held"))</x:f>
      </x:c>
      <x:c r="S24" t="str">
        <x:f>IF(A24="","",IF(COUNTIF($A$2:$A$101,A24)&gt;1,"DUPLICATE_SOURCE_ROW_ID",IF(IFERROR(DATEVALUE(LEFT(D24,10)),0)=0,"INVALID_DATE",IF(OR(OR(LOWER(TRIM(P24))="unknown",LOWER(TRIM(P24))="not applicable",LOWER(TRIM(P24))="n/a",LOWER(TRIM(P24))="na",LOWER(TRIM(P24))="pending",LOWER(TRIM(P24))="unavailable",LOWER(TRIM(P24))="denied",LOWER(TRIM(P24))="none",LOWER(TRIM(P24))="tbd",LOWER(TRIM(P24))="to be determined",LOWER(TRIM(P24))="-"),OR(LOWER(TRIM(Q24))="unknown",LOWER(TRIM(Q24))="not applicable",LOWER(TRIM(Q24))="n/a",LOWER(TRIM(Q24))="na",LOWER(TRIM(Q24))="pending",LOWER(TRIM(Q24))="unavailable",LOWER(TRIM(Q24))="denied",LOWER(TRIM(Q24))="none",LOWER(TRIM(Q24))="tbd",LOWER(TRIM(Q24))="to be determined",LOWER(TRIM(Q24))="-")),"MISSING_OR_PLACEHOLDER",IF(OR(AND(H24&lt;&gt;"Yes",H24&lt;&gt;"No",H24&lt;&gt;"Unknown"),AND(J24&lt;&gt;"Yes",J24&lt;&gt;"No",J24&lt;&gt;"Unknown"),AND(L24&lt;&gt;"Yes",L24&lt;&gt;"No",L24&lt;&gt;"Unknown"),AND(N24&lt;&gt;"Yes",N24&lt;&gt;"No",N24&lt;&gt;"Unknown")),"INVALID_STAGE_STATE",IF(OR(AND(H24="Yes",OR(I24="",IFERROR(DATEVALUE(LEFT(I24,10)),0)=0,I24&lt;D24,I24&gt;'Report setup'!$B$9)),AND(J24="Yes",OR(K24="",IFERROR(DATEVALUE(LEFT(K24,10)),0)=0,K24&lt;D24,K24&gt;'Report setup'!$B$9)),AND(L24="Yes",OR(M24="",IFERROR(DATEVALUE(LEFT(M24,10)),0)=0,M24&lt;D24,M24&gt;'Report setup'!$B$9)),AND(N24="Yes",OR(O24="",IFERROR(DATEVALUE(LEFT(O24,10)),0)=0,O24&lt;D24,O24&gt;'Report setup'!$B$9))),"INVALID_YES_TIMESTAMP",IF(OR(AND(J24="Yes",H24&lt;&gt;"Yes"),AND(L24="Yes",J24&lt;&gt;"Yes"),AND(N24="Yes",L24&lt;&gt;"Yes")),"PARENT_NOT_YES",IF(COUNTA(A24:Q24)=0,"",IF(OR(A24="",B24="",C24="",D24="",E24="",F24="",P24="",Q24=""),"MISSING_OR_PLACEHOLDER",IF(COUNTIF($C$2:$C$101,C24)&gt;1,"DUPLICATE_CRM_KEY",IF(OR(D24&lt;'Report setup'!$B$7,D24&gt;'Report setup'!$B$8),"OUTSIDE_COHORT",IF(OR(AND(H24&lt;&gt;"Yes",H24&lt;&gt;"No",H24&lt;&gt;"Unknown"),AND(J24&lt;&gt;"Yes",J24&lt;&gt;"No",J24&lt;&gt;"Unknown"),AND(L24&lt;&gt;"Yes",L24&lt;&gt;"No",L24&lt;&gt;"Unknown"),AND(N24&lt;&gt;"Yes",N24&lt;&gt;"No",N24&lt;&gt;"Unknown")),"INVALID_STAGE_STATE",IF(OR(OR(AND(H24="Yes",OR(I24="",I24="Unknown",I24="Not applicable",IFERROR(DATEVALUE(LEFT(I24,10)),0)=0,I24&lt;D24,I24&gt;'Report setup'!$B$9)),AND(H24="No",I24&lt;&gt;"Not applicable"),AND(H24="Unknown",I24&lt;&gt;"Unknown")),OR(AND(J24="Yes",OR(K24="",K24="Unknown",K24="Not applicable",IFERROR(DATEVALUE(LEFT(K24,10)),0)=0,K24&lt;D24,K24&gt;'Report setup'!$B$9,H24&lt;&gt;"Yes",K24&lt;I24)),AND(J24="No",K24&lt;&gt;"Not applicable"),AND(J24="Unknown",K24&lt;&gt;"Unknown"),AND(H24="No",J24&lt;&gt;"No")),OR(AND(L24="Yes",OR(M24="",M24="Unknown",M24="Not applicable",IFERROR(DATEVALUE(LEFT(M24,10)),0)=0,M24&lt;D24,M24&gt;'Report setup'!$B$9,J24&lt;&gt;"Yes",M24&lt;K24)),AND(L24="No",M24&lt;&gt;"Not applicable"),AND(L24="Unknown",M24&lt;&gt;"Unknown"),AND(J24="No",L24&lt;&gt;"No")),OR(AND(N24="Yes",OR(O24="",O24="Unknown",O24="Not applicable",IFERROR(DATEVALUE(LEFT(O24,10)),0)=0,O24&lt;D24,O24&gt;'Report setup'!$B$9,L24&lt;&gt;"Yes",O24&lt;M24)),AND(N24="No",O24&lt;&gt;"Not applicable"),AND(N24="Unknown",O24&lt;&gt;"Unknown"),AND(L24="No",N24&lt;&gt;"No"))),"STAGE_STATE_OR_ORDER",IF(F24&lt;&gt;'Report setup'!$B$2,"ACCOUNT_MISMATCH",IF(COUNTIFS('Meta import'!$I$2:$I$101,G24,'Meta import'!$S$2:$S$101,"Accepted")&lt;&gt;1,"UNMATCHED_OR_AMBIGUOUS_AD",IF(COUNTIF('Mappings'!$A$2:$A$101,C24)&lt;&gt;1,"MISSING_OR_DUPLICATE_MAPPING",IF(COUNTIFS('Mappings'!$A$2:$A$101,C24,'Mappings'!$D$2:$D$101,"Accepted")&lt;&gt;1,"MAPPING_EVIDENCE","")))))))))))))))))</x:f>
      </x:c>
      <x:c r="T24" t="str">
        <x:f>IF(A24="","",IF(AND(C24&lt;&gt;"",COUNTIF($C$2:$C$101,C24)=1,D24&gt;='Report setup'!$B$7,D24&lt;='Report setup'!$B$8),"Eligible","Outside"))</x:f>
      </x:c>
      <x:c r="U24" t="str">
        <x:f>IF(A24="","",IF(AND(R24="Accepted",OR(H24="Unknown",J24="Unknown",L24="Unknown",N24="Unknown")),1,0))</x:f>
      </x:c>
      <x:c r="V24" t="str">
        <x:f>IF(R24="Accepted",A24,"")</x:f>
      </x:c>
      <x:c r="W24" t="str">
        <x:f>IF(R24="Held",A24,"")</x:f>
      </x:c>
    </x:row>
    <x:row r="25">
      <x:c r="R25" t="str">
        <x:f>IF(A25="","",IF(S25="","Accepted","Held"))</x:f>
      </x:c>
      <x:c r="S25" t="str">
        <x:f>IF(A25="","",IF(COUNTIF($A$2:$A$101,A25)&gt;1,"DUPLICATE_SOURCE_ROW_ID",IF(IFERROR(DATEVALUE(LEFT(D25,10)),0)=0,"INVALID_DATE",IF(OR(OR(LOWER(TRIM(P25))="unknown",LOWER(TRIM(P25))="not applicable",LOWER(TRIM(P25))="n/a",LOWER(TRIM(P25))="na",LOWER(TRIM(P25))="pending",LOWER(TRIM(P25))="unavailable",LOWER(TRIM(P25))="denied",LOWER(TRIM(P25))="none",LOWER(TRIM(P25))="tbd",LOWER(TRIM(P25))="to be determined",LOWER(TRIM(P25))="-"),OR(LOWER(TRIM(Q25))="unknown",LOWER(TRIM(Q25))="not applicable",LOWER(TRIM(Q25))="n/a",LOWER(TRIM(Q25))="na",LOWER(TRIM(Q25))="pending",LOWER(TRIM(Q25))="unavailable",LOWER(TRIM(Q25))="denied",LOWER(TRIM(Q25))="none",LOWER(TRIM(Q25))="tbd",LOWER(TRIM(Q25))="to be determined",LOWER(TRIM(Q25))="-")),"MISSING_OR_PLACEHOLDER",IF(OR(AND(H25&lt;&gt;"Yes",H25&lt;&gt;"No",H25&lt;&gt;"Unknown"),AND(J25&lt;&gt;"Yes",J25&lt;&gt;"No",J25&lt;&gt;"Unknown"),AND(L25&lt;&gt;"Yes",L25&lt;&gt;"No",L25&lt;&gt;"Unknown"),AND(N25&lt;&gt;"Yes",N25&lt;&gt;"No",N25&lt;&gt;"Unknown")),"INVALID_STAGE_STATE",IF(OR(AND(H25="Yes",OR(I25="",IFERROR(DATEVALUE(LEFT(I25,10)),0)=0,I25&lt;D25,I25&gt;'Report setup'!$B$9)),AND(J25="Yes",OR(K25="",IFERROR(DATEVALUE(LEFT(K25,10)),0)=0,K25&lt;D25,K25&gt;'Report setup'!$B$9)),AND(L25="Yes",OR(M25="",IFERROR(DATEVALUE(LEFT(M25,10)),0)=0,M25&lt;D25,M25&gt;'Report setup'!$B$9)),AND(N25="Yes",OR(O25="",IFERROR(DATEVALUE(LEFT(O25,10)),0)=0,O25&lt;D25,O25&gt;'Report setup'!$B$9))),"INVALID_YES_TIMESTAMP",IF(OR(AND(J25="Yes",H25&lt;&gt;"Yes"),AND(L25="Yes",J25&lt;&gt;"Yes"),AND(N25="Yes",L25&lt;&gt;"Yes")),"PARENT_NOT_YES",IF(COUNTA(A25:Q25)=0,"",IF(OR(A25="",B25="",C25="",D25="",E25="",F25="",P25="",Q25=""),"MISSING_OR_PLACEHOLDER",IF(COUNTIF($C$2:$C$101,C25)&gt;1,"DUPLICATE_CRM_KEY",IF(OR(D25&lt;'Report setup'!$B$7,D25&gt;'Report setup'!$B$8),"OUTSIDE_COHORT",IF(OR(AND(H25&lt;&gt;"Yes",H25&lt;&gt;"No",H25&lt;&gt;"Unknown"),AND(J25&lt;&gt;"Yes",J25&lt;&gt;"No",J25&lt;&gt;"Unknown"),AND(L25&lt;&gt;"Yes",L25&lt;&gt;"No",L25&lt;&gt;"Unknown"),AND(N25&lt;&gt;"Yes",N25&lt;&gt;"No",N25&lt;&gt;"Unknown")),"INVALID_STAGE_STATE",IF(OR(OR(AND(H25="Yes",OR(I25="",I25="Unknown",I25="Not applicable",IFERROR(DATEVALUE(LEFT(I25,10)),0)=0,I25&lt;D25,I25&gt;'Report setup'!$B$9)),AND(H25="No",I25&lt;&gt;"Not applicable"),AND(H25="Unknown",I25&lt;&gt;"Unknown")),OR(AND(J25="Yes",OR(K25="",K25="Unknown",K25="Not applicable",IFERROR(DATEVALUE(LEFT(K25,10)),0)=0,K25&lt;D25,K25&gt;'Report setup'!$B$9,H25&lt;&gt;"Yes",K25&lt;I25)),AND(J25="No",K25&lt;&gt;"Not applicable"),AND(J25="Unknown",K25&lt;&gt;"Unknown"),AND(H25="No",J25&lt;&gt;"No")),OR(AND(L25="Yes",OR(M25="",M25="Unknown",M25="Not applicable",IFERROR(DATEVALUE(LEFT(M25,10)),0)=0,M25&lt;D25,M25&gt;'Report setup'!$B$9,J25&lt;&gt;"Yes",M25&lt;K25)),AND(L25="No",M25&lt;&gt;"Not applicable"),AND(L25="Unknown",M25&lt;&gt;"Unknown"),AND(J25="No",L25&lt;&gt;"No")),OR(AND(N25="Yes",OR(O25="",O25="Unknown",O25="Not applicable",IFERROR(DATEVALUE(LEFT(O25,10)),0)=0,O25&lt;D25,O25&gt;'Report setup'!$B$9,L25&lt;&gt;"Yes",O25&lt;M25)),AND(N25="No",O25&lt;&gt;"Not applicable"),AND(N25="Unknown",O25&lt;&gt;"Unknown"),AND(L25="No",N25&lt;&gt;"No"))),"STAGE_STATE_OR_ORDER",IF(F25&lt;&gt;'Report setup'!$B$2,"ACCOUNT_MISMATCH",IF(COUNTIFS('Meta import'!$I$2:$I$101,G25,'Meta import'!$S$2:$S$101,"Accepted")&lt;&gt;1,"UNMATCHED_OR_AMBIGUOUS_AD",IF(COUNTIF('Mappings'!$A$2:$A$101,C25)&lt;&gt;1,"MISSING_OR_DUPLICATE_MAPPING",IF(COUNTIFS('Mappings'!$A$2:$A$101,C25,'Mappings'!$D$2:$D$101,"Accepted")&lt;&gt;1,"MAPPING_EVIDENCE","")))))))))))))))))</x:f>
      </x:c>
      <x:c r="T25" t="str">
        <x:f>IF(A25="","",IF(AND(C25&lt;&gt;"",COUNTIF($C$2:$C$101,C25)=1,D25&gt;='Report setup'!$B$7,D25&lt;='Report setup'!$B$8),"Eligible","Outside"))</x:f>
      </x:c>
      <x:c r="U25" t="str">
        <x:f>IF(A25="","",IF(AND(R25="Accepted",OR(H25="Unknown",J25="Unknown",L25="Unknown",N25="Unknown")),1,0))</x:f>
      </x:c>
      <x:c r="V25" t="str">
        <x:f>IF(R25="Accepted",A25,"")</x:f>
      </x:c>
      <x:c r="W25" t="str">
        <x:f>IF(R25="Held",A25,"")</x:f>
      </x:c>
    </x:row>
    <x:row r="26">
      <x:c r="R26" t="str">
        <x:f>IF(A26="","",IF(S26="","Accepted","Held"))</x:f>
      </x:c>
      <x:c r="S26" t="str">
        <x:f>IF(A26="","",IF(COUNTIF($A$2:$A$101,A26)&gt;1,"DUPLICATE_SOURCE_ROW_ID",IF(IFERROR(DATEVALUE(LEFT(D26,10)),0)=0,"INVALID_DATE",IF(OR(OR(LOWER(TRIM(P26))="unknown",LOWER(TRIM(P26))="not applicable",LOWER(TRIM(P26))="n/a",LOWER(TRIM(P26))="na",LOWER(TRIM(P26))="pending",LOWER(TRIM(P26))="unavailable",LOWER(TRIM(P26))="denied",LOWER(TRIM(P26))="none",LOWER(TRIM(P26))="tbd",LOWER(TRIM(P26))="to be determined",LOWER(TRIM(P26))="-"),OR(LOWER(TRIM(Q26))="unknown",LOWER(TRIM(Q26))="not applicable",LOWER(TRIM(Q26))="n/a",LOWER(TRIM(Q26))="na",LOWER(TRIM(Q26))="pending",LOWER(TRIM(Q26))="unavailable",LOWER(TRIM(Q26))="denied",LOWER(TRIM(Q26))="none",LOWER(TRIM(Q26))="tbd",LOWER(TRIM(Q26))="to be determined",LOWER(TRIM(Q26))="-")),"MISSING_OR_PLACEHOLDER",IF(OR(AND(H26&lt;&gt;"Yes",H26&lt;&gt;"No",H26&lt;&gt;"Unknown"),AND(J26&lt;&gt;"Yes",J26&lt;&gt;"No",J26&lt;&gt;"Unknown"),AND(L26&lt;&gt;"Yes",L26&lt;&gt;"No",L26&lt;&gt;"Unknown"),AND(N26&lt;&gt;"Yes",N26&lt;&gt;"No",N26&lt;&gt;"Unknown")),"INVALID_STAGE_STATE",IF(OR(AND(H26="Yes",OR(I26="",IFERROR(DATEVALUE(LEFT(I26,10)),0)=0,I26&lt;D26,I26&gt;'Report setup'!$B$9)),AND(J26="Yes",OR(K26="",IFERROR(DATEVALUE(LEFT(K26,10)),0)=0,K26&lt;D26,K26&gt;'Report setup'!$B$9)),AND(L26="Yes",OR(M26="",IFERROR(DATEVALUE(LEFT(M26,10)),0)=0,M26&lt;D26,M26&gt;'Report setup'!$B$9)),AND(N26="Yes",OR(O26="",IFERROR(DATEVALUE(LEFT(O26,10)),0)=0,O26&lt;D26,O26&gt;'Report setup'!$B$9))),"INVALID_YES_TIMESTAMP",IF(OR(AND(J26="Yes",H26&lt;&gt;"Yes"),AND(L26="Yes",J26&lt;&gt;"Yes"),AND(N26="Yes",L26&lt;&gt;"Yes")),"PARENT_NOT_YES",IF(COUNTA(A26:Q26)=0,"",IF(OR(A26="",B26="",C26="",D26="",E26="",F26="",P26="",Q26=""),"MISSING_OR_PLACEHOLDER",IF(COUNTIF($C$2:$C$101,C26)&gt;1,"DUPLICATE_CRM_KEY",IF(OR(D26&lt;'Report setup'!$B$7,D26&gt;'Report setup'!$B$8),"OUTSIDE_COHORT",IF(OR(AND(H26&lt;&gt;"Yes",H26&lt;&gt;"No",H26&lt;&gt;"Unknown"),AND(J26&lt;&gt;"Yes",J26&lt;&gt;"No",J26&lt;&gt;"Unknown"),AND(L26&lt;&gt;"Yes",L26&lt;&gt;"No",L26&lt;&gt;"Unknown"),AND(N26&lt;&gt;"Yes",N26&lt;&gt;"No",N26&lt;&gt;"Unknown")),"INVALID_STAGE_STATE",IF(OR(OR(AND(H26="Yes",OR(I26="",I26="Unknown",I26="Not applicable",IFERROR(DATEVALUE(LEFT(I26,10)),0)=0,I26&lt;D26,I26&gt;'Report setup'!$B$9)),AND(H26="No",I26&lt;&gt;"Not applicable"),AND(H26="Unknown",I26&lt;&gt;"Unknown")),OR(AND(J26="Yes",OR(K26="",K26="Unknown",K26="Not applicable",IFERROR(DATEVALUE(LEFT(K26,10)),0)=0,K26&lt;D26,K26&gt;'Report setup'!$B$9,H26&lt;&gt;"Yes",K26&lt;I26)),AND(J26="No",K26&lt;&gt;"Not applicable"),AND(J26="Unknown",K26&lt;&gt;"Unknown"),AND(H26="No",J26&lt;&gt;"No")),OR(AND(L26="Yes",OR(M26="",M26="Unknown",M26="Not applicable",IFERROR(DATEVALUE(LEFT(M26,10)),0)=0,M26&lt;D26,M26&gt;'Report setup'!$B$9,J26&lt;&gt;"Yes",M26&lt;K26)),AND(L26="No",M26&lt;&gt;"Not applicable"),AND(L26="Unknown",M26&lt;&gt;"Unknown"),AND(J26="No",L26&lt;&gt;"No")),OR(AND(N26="Yes",OR(O26="",O26="Unknown",O26="Not applicable",IFERROR(DATEVALUE(LEFT(O26,10)),0)=0,O26&lt;D26,O26&gt;'Report setup'!$B$9,L26&lt;&gt;"Yes",O26&lt;M26)),AND(N26="No",O26&lt;&gt;"Not applicable"),AND(N26="Unknown",O26&lt;&gt;"Unknown"),AND(L26="No",N26&lt;&gt;"No"))),"STAGE_STATE_OR_ORDER",IF(F26&lt;&gt;'Report setup'!$B$2,"ACCOUNT_MISMATCH",IF(COUNTIFS('Meta import'!$I$2:$I$101,G26,'Meta import'!$S$2:$S$101,"Accepted")&lt;&gt;1,"UNMATCHED_OR_AMBIGUOUS_AD",IF(COUNTIF('Mappings'!$A$2:$A$101,C26)&lt;&gt;1,"MISSING_OR_DUPLICATE_MAPPING",IF(COUNTIFS('Mappings'!$A$2:$A$101,C26,'Mappings'!$D$2:$D$101,"Accepted")&lt;&gt;1,"MAPPING_EVIDENCE","")))))))))))))))))</x:f>
      </x:c>
      <x:c r="T26" t="str">
        <x:f>IF(A26="","",IF(AND(C26&lt;&gt;"",COUNTIF($C$2:$C$101,C26)=1,D26&gt;='Report setup'!$B$7,D26&lt;='Report setup'!$B$8),"Eligible","Outside"))</x:f>
      </x:c>
      <x:c r="U26" t="str">
        <x:f>IF(A26="","",IF(AND(R26="Accepted",OR(H26="Unknown",J26="Unknown",L26="Unknown",N26="Unknown")),1,0))</x:f>
      </x:c>
      <x:c r="V26" t="str">
        <x:f>IF(R26="Accepted",A26,"")</x:f>
      </x:c>
      <x:c r="W26" t="str">
        <x:f>IF(R26="Held",A26,"")</x:f>
      </x:c>
    </x:row>
    <x:row r="27">
      <x:c r="R27" t="str">
        <x:f>IF(A27="","",IF(S27="","Accepted","Held"))</x:f>
      </x:c>
      <x:c r="S27" t="str">
        <x:f>IF(A27="","",IF(COUNTIF($A$2:$A$101,A27)&gt;1,"DUPLICATE_SOURCE_ROW_ID",IF(IFERROR(DATEVALUE(LEFT(D27,10)),0)=0,"INVALID_DATE",IF(OR(OR(LOWER(TRIM(P27))="unknown",LOWER(TRIM(P27))="not applicable",LOWER(TRIM(P27))="n/a",LOWER(TRIM(P27))="na",LOWER(TRIM(P27))="pending",LOWER(TRIM(P27))="unavailable",LOWER(TRIM(P27))="denied",LOWER(TRIM(P27))="none",LOWER(TRIM(P27))="tbd",LOWER(TRIM(P27))="to be determined",LOWER(TRIM(P27))="-"),OR(LOWER(TRIM(Q27))="unknown",LOWER(TRIM(Q27))="not applicable",LOWER(TRIM(Q27))="n/a",LOWER(TRIM(Q27))="na",LOWER(TRIM(Q27))="pending",LOWER(TRIM(Q27))="unavailable",LOWER(TRIM(Q27))="denied",LOWER(TRIM(Q27))="none",LOWER(TRIM(Q27))="tbd",LOWER(TRIM(Q27))="to be determined",LOWER(TRIM(Q27))="-")),"MISSING_OR_PLACEHOLDER",IF(OR(AND(H27&lt;&gt;"Yes",H27&lt;&gt;"No",H27&lt;&gt;"Unknown"),AND(J27&lt;&gt;"Yes",J27&lt;&gt;"No",J27&lt;&gt;"Unknown"),AND(L27&lt;&gt;"Yes",L27&lt;&gt;"No",L27&lt;&gt;"Unknown"),AND(N27&lt;&gt;"Yes",N27&lt;&gt;"No",N27&lt;&gt;"Unknown")),"INVALID_STAGE_STATE",IF(OR(AND(H27="Yes",OR(I27="",IFERROR(DATEVALUE(LEFT(I27,10)),0)=0,I27&lt;D27,I27&gt;'Report setup'!$B$9)),AND(J27="Yes",OR(K27="",IFERROR(DATEVALUE(LEFT(K27,10)),0)=0,K27&lt;D27,K27&gt;'Report setup'!$B$9)),AND(L27="Yes",OR(M27="",IFERROR(DATEVALUE(LEFT(M27,10)),0)=0,M27&lt;D27,M27&gt;'Report setup'!$B$9)),AND(N27="Yes",OR(O27="",IFERROR(DATEVALUE(LEFT(O27,10)),0)=0,O27&lt;D27,O27&gt;'Report setup'!$B$9))),"INVALID_YES_TIMESTAMP",IF(OR(AND(J27="Yes",H27&lt;&gt;"Yes"),AND(L27="Yes",J27&lt;&gt;"Yes"),AND(N27="Yes",L27&lt;&gt;"Yes")),"PARENT_NOT_YES",IF(COUNTA(A27:Q27)=0,"",IF(OR(A27="",B27="",C27="",D27="",E27="",F27="",P27="",Q27=""),"MISSING_OR_PLACEHOLDER",IF(COUNTIF($C$2:$C$101,C27)&gt;1,"DUPLICATE_CRM_KEY",IF(OR(D27&lt;'Report setup'!$B$7,D27&gt;'Report setup'!$B$8),"OUTSIDE_COHORT",IF(OR(AND(H27&lt;&gt;"Yes",H27&lt;&gt;"No",H27&lt;&gt;"Unknown"),AND(J27&lt;&gt;"Yes",J27&lt;&gt;"No",J27&lt;&gt;"Unknown"),AND(L27&lt;&gt;"Yes",L27&lt;&gt;"No",L27&lt;&gt;"Unknown"),AND(N27&lt;&gt;"Yes",N27&lt;&gt;"No",N27&lt;&gt;"Unknown")),"INVALID_STAGE_STATE",IF(OR(OR(AND(H27="Yes",OR(I27="",I27="Unknown",I27="Not applicable",IFERROR(DATEVALUE(LEFT(I27,10)),0)=0,I27&lt;D27,I27&gt;'Report setup'!$B$9)),AND(H27="No",I27&lt;&gt;"Not applicable"),AND(H27="Unknown",I27&lt;&gt;"Unknown")),OR(AND(J27="Yes",OR(K27="",K27="Unknown",K27="Not applicable",IFERROR(DATEVALUE(LEFT(K27,10)),0)=0,K27&lt;D27,K27&gt;'Report setup'!$B$9,H27&lt;&gt;"Yes",K27&lt;I27)),AND(J27="No",K27&lt;&gt;"Not applicable"),AND(J27="Unknown",K27&lt;&gt;"Unknown"),AND(H27="No",J27&lt;&gt;"No")),OR(AND(L27="Yes",OR(M27="",M27="Unknown",M27="Not applicable",IFERROR(DATEVALUE(LEFT(M27,10)),0)=0,M27&lt;D27,M27&gt;'Report setup'!$B$9,J27&lt;&gt;"Yes",M27&lt;K27)),AND(L27="No",M27&lt;&gt;"Not applicable"),AND(L27="Unknown",M27&lt;&gt;"Unknown"),AND(J27="No",L27&lt;&gt;"No")),OR(AND(N27="Yes",OR(O27="",O27="Unknown",O27="Not applicable",IFERROR(DATEVALUE(LEFT(O27,10)),0)=0,O27&lt;D27,O27&gt;'Report setup'!$B$9,L27&lt;&gt;"Yes",O27&lt;M27)),AND(N27="No",O27&lt;&gt;"Not applicable"),AND(N27="Unknown",O27&lt;&gt;"Unknown"),AND(L27="No",N27&lt;&gt;"No"))),"STAGE_STATE_OR_ORDER",IF(F27&lt;&gt;'Report setup'!$B$2,"ACCOUNT_MISMATCH",IF(COUNTIFS('Meta import'!$I$2:$I$101,G27,'Meta import'!$S$2:$S$101,"Accepted")&lt;&gt;1,"UNMATCHED_OR_AMBIGUOUS_AD",IF(COUNTIF('Mappings'!$A$2:$A$101,C27)&lt;&gt;1,"MISSING_OR_DUPLICATE_MAPPING",IF(COUNTIFS('Mappings'!$A$2:$A$101,C27,'Mappings'!$D$2:$D$101,"Accepted")&lt;&gt;1,"MAPPING_EVIDENCE","")))))))))))))))))</x:f>
      </x:c>
      <x:c r="T27" t="str">
        <x:f>IF(A27="","",IF(AND(C27&lt;&gt;"",COUNTIF($C$2:$C$101,C27)=1,D27&gt;='Report setup'!$B$7,D27&lt;='Report setup'!$B$8),"Eligible","Outside"))</x:f>
      </x:c>
      <x:c r="U27" t="str">
        <x:f>IF(A27="","",IF(AND(R27="Accepted",OR(H27="Unknown",J27="Unknown",L27="Unknown",N27="Unknown")),1,0))</x:f>
      </x:c>
      <x:c r="V27" t="str">
        <x:f>IF(R27="Accepted",A27,"")</x:f>
      </x:c>
      <x:c r="W27" t="str">
        <x:f>IF(R27="Held",A27,"")</x:f>
      </x:c>
    </x:row>
    <x:row r="28">
      <x:c r="R28" t="str">
        <x:f>IF(A28="","",IF(S28="","Accepted","Held"))</x:f>
      </x:c>
      <x:c r="S28" t="str">
        <x:f>IF(A28="","",IF(COUNTIF($A$2:$A$101,A28)&gt;1,"DUPLICATE_SOURCE_ROW_ID",IF(IFERROR(DATEVALUE(LEFT(D28,10)),0)=0,"INVALID_DATE",IF(OR(OR(LOWER(TRIM(P28))="unknown",LOWER(TRIM(P28))="not applicable",LOWER(TRIM(P28))="n/a",LOWER(TRIM(P28))="na",LOWER(TRIM(P28))="pending",LOWER(TRIM(P28))="unavailable",LOWER(TRIM(P28))="denied",LOWER(TRIM(P28))="none",LOWER(TRIM(P28))="tbd",LOWER(TRIM(P28))="to be determined",LOWER(TRIM(P28))="-"),OR(LOWER(TRIM(Q28))="unknown",LOWER(TRIM(Q28))="not applicable",LOWER(TRIM(Q28))="n/a",LOWER(TRIM(Q28))="na",LOWER(TRIM(Q28))="pending",LOWER(TRIM(Q28))="unavailable",LOWER(TRIM(Q28))="denied",LOWER(TRIM(Q28))="none",LOWER(TRIM(Q28))="tbd",LOWER(TRIM(Q28))="to be determined",LOWER(TRIM(Q28))="-")),"MISSING_OR_PLACEHOLDER",IF(OR(AND(H28&lt;&gt;"Yes",H28&lt;&gt;"No",H28&lt;&gt;"Unknown"),AND(J28&lt;&gt;"Yes",J28&lt;&gt;"No",J28&lt;&gt;"Unknown"),AND(L28&lt;&gt;"Yes",L28&lt;&gt;"No",L28&lt;&gt;"Unknown"),AND(N28&lt;&gt;"Yes",N28&lt;&gt;"No",N28&lt;&gt;"Unknown")),"INVALID_STAGE_STATE",IF(OR(AND(H28="Yes",OR(I28="",IFERROR(DATEVALUE(LEFT(I28,10)),0)=0,I28&lt;D28,I28&gt;'Report setup'!$B$9)),AND(J28="Yes",OR(K28="",IFERROR(DATEVALUE(LEFT(K28,10)),0)=0,K28&lt;D28,K28&gt;'Report setup'!$B$9)),AND(L28="Yes",OR(M28="",IFERROR(DATEVALUE(LEFT(M28,10)),0)=0,M28&lt;D28,M28&gt;'Report setup'!$B$9)),AND(N28="Yes",OR(O28="",IFERROR(DATEVALUE(LEFT(O28,10)),0)=0,O28&lt;D28,O28&gt;'Report setup'!$B$9))),"INVALID_YES_TIMESTAMP",IF(OR(AND(J28="Yes",H28&lt;&gt;"Yes"),AND(L28="Yes",J28&lt;&gt;"Yes"),AND(N28="Yes",L28&lt;&gt;"Yes")),"PARENT_NOT_YES",IF(COUNTA(A28:Q28)=0,"",IF(OR(A28="",B28="",C28="",D28="",E28="",F28="",P28="",Q28=""),"MISSING_OR_PLACEHOLDER",IF(COUNTIF($C$2:$C$101,C28)&gt;1,"DUPLICATE_CRM_KEY",IF(OR(D28&lt;'Report setup'!$B$7,D28&gt;'Report setup'!$B$8),"OUTSIDE_COHORT",IF(OR(AND(H28&lt;&gt;"Yes",H28&lt;&gt;"No",H28&lt;&gt;"Unknown"),AND(J28&lt;&gt;"Yes",J28&lt;&gt;"No",J28&lt;&gt;"Unknown"),AND(L28&lt;&gt;"Yes",L28&lt;&gt;"No",L28&lt;&gt;"Unknown"),AND(N28&lt;&gt;"Yes",N28&lt;&gt;"No",N28&lt;&gt;"Unknown")),"INVALID_STAGE_STATE",IF(OR(OR(AND(H28="Yes",OR(I28="",I28="Unknown",I28="Not applicable",IFERROR(DATEVALUE(LEFT(I28,10)),0)=0,I28&lt;D28,I28&gt;'Report setup'!$B$9)),AND(H28="No",I28&lt;&gt;"Not applicable"),AND(H28="Unknown",I28&lt;&gt;"Unknown")),OR(AND(J28="Yes",OR(K28="",K28="Unknown",K28="Not applicable",IFERROR(DATEVALUE(LEFT(K28,10)),0)=0,K28&lt;D28,K28&gt;'Report setup'!$B$9,H28&lt;&gt;"Yes",K28&lt;I28)),AND(J28="No",K28&lt;&gt;"Not applicable"),AND(J28="Unknown",K28&lt;&gt;"Unknown"),AND(H28="No",J28&lt;&gt;"No")),OR(AND(L28="Yes",OR(M28="",M28="Unknown",M28="Not applicable",IFERROR(DATEVALUE(LEFT(M28,10)),0)=0,M28&lt;D28,M28&gt;'Report setup'!$B$9,J28&lt;&gt;"Yes",M28&lt;K28)),AND(L28="No",M28&lt;&gt;"Not applicable"),AND(L28="Unknown",M28&lt;&gt;"Unknown"),AND(J28="No",L28&lt;&gt;"No")),OR(AND(N28="Yes",OR(O28="",O28="Unknown",O28="Not applicable",IFERROR(DATEVALUE(LEFT(O28,10)),0)=0,O28&lt;D28,O28&gt;'Report setup'!$B$9,L28&lt;&gt;"Yes",O28&lt;M28)),AND(N28="No",O28&lt;&gt;"Not applicable"),AND(N28="Unknown",O28&lt;&gt;"Unknown"),AND(L28="No",N28&lt;&gt;"No"))),"STAGE_STATE_OR_ORDER",IF(F28&lt;&gt;'Report setup'!$B$2,"ACCOUNT_MISMATCH",IF(COUNTIFS('Meta import'!$I$2:$I$101,G28,'Meta import'!$S$2:$S$101,"Accepted")&lt;&gt;1,"UNMATCHED_OR_AMBIGUOUS_AD",IF(COUNTIF('Mappings'!$A$2:$A$101,C28)&lt;&gt;1,"MISSING_OR_DUPLICATE_MAPPING",IF(COUNTIFS('Mappings'!$A$2:$A$101,C28,'Mappings'!$D$2:$D$101,"Accepted")&lt;&gt;1,"MAPPING_EVIDENCE","")))))))))))))))))</x:f>
      </x:c>
      <x:c r="T28" t="str">
        <x:f>IF(A28="","",IF(AND(C28&lt;&gt;"",COUNTIF($C$2:$C$101,C28)=1,D28&gt;='Report setup'!$B$7,D28&lt;='Report setup'!$B$8),"Eligible","Outside"))</x:f>
      </x:c>
      <x:c r="U28" t="str">
        <x:f>IF(A28="","",IF(AND(R28="Accepted",OR(H28="Unknown",J28="Unknown",L28="Unknown",N28="Unknown")),1,0))</x:f>
      </x:c>
      <x:c r="V28" t="str">
        <x:f>IF(R28="Accepted",A28,"")</x:f>
      </x:c>
      <x:c r="W28" t="str">
        <x:f>IF(R28="Held",A28,"")</x:f>
      </x:c>
    </x:row>
    <x:row r="29">
      <x:c r="R29" t="str">
        <x:f>IF(A29="","",IF(S29="","Accepted","Held"))</x:f>
      </x:c>
      <x:c r="S29" t="str">
        <x:f>IF(A29="","",IF(COUNTIF($A$2:$A$101,A29)&gt;1,"DUPLICATE_SOURCE_ROW_ID",IF(IFERROR(DATEVALUE(LEFT(D29,10)),0)=0,"INVALID_DATE",IF(OR(OR(LOWER(TRIM(P29))="unknown",LOWER(TRIM(P29))="not applicable",LOWER(TRIM(P29))="n/a",LOWER(TRIM(P29))="na",LOWER(TRIM(P29))="pending",LOWER(TRIM(P29))="unavailable",LOWER(TRIM(P29))="denied",LOWER(TRIM(P29))="none",LOWER(TRIM(P29))="tbd",LOWER(TRIM(P29))="to be determined",LOWER(TRIM(P29))="-"),OR(LOWER(TRIM(Q29))="unknown",LOWER(TRIM(Q29))="not applicable",LOWER(TRIM(Q29))="n/a",LOWER(TRIM(Q29))="na",LOWER(TRIM(Q29))="pending",LOWER(TRIM(Q29))="unavailable",LOWER(TRIM(Q29))="denied",LOWER(TRIM(Q29))="none",LOWER(TRIM(Q29))="tbd",LOWER(TRIM(Q29))="to be determined",LOWER(TRIM(Q29))="-")),"MISSING_OR_PLACEHOLDER",IF(OR(AND(H29&lt;&gt;"Yes",H29&lt;&gt;"No",H29&lt;&gt;"Unknown"),AND(J29&lt;&gt;"Yes",J29&lt;&gt;"No",J29&lt;&gt;"Unknown"),AND(L29&lt;&gt;"Yes",L29&lt;&gt;"No",L29&lt;&gt;"Unknown"),AND(N29&lt;&gt;"Yes",N29&lt;&gt;"No",N29&lt;&gt;"Unknown")),"INVALID_STAGE_STATE",IF(OR(AND(H29="Yes",OR(I29="",IFERROR(DATEVALUE(LEFT(I29,10)),0)=0,I29&lt;D29,I29&gt;'Report setup'!$B$9)),AND(J29="Yes",OR(K29="",IFERROR(DATEVALUE(LEFT(K29,10)),0)=0,K29&lt;D29,K29&gt;'Report setup'!$B$9)),AND(L29="Yes",OR(M29="",IFERROR(DATEVALUE(LEFT(M29,10)),0)=0,M29&lt;D29,M29&gt;'Report setup'!$B$9)),AND(N29="Yes",OR(O29="",IFERROR(DATEVALUE(LEFT(O29,10)),0)=0,O29&lt;D29,O29&gt;'Report setup'!$B$9))),"INVALID_YES_TIMESTAMP",IF(OR(AND(J29="Yes",H29&lt;&gt;"Yes"),AND(L29="Yes",J29&lt;&gt;"Yes"),AND(N29="Yes",L29&lt;&gt;"Yes")),"PARENT_NOT_YES",IF(COUNTA(A29:Q29)=0,"",IF(OR(A29="",B29="",C29="",D29="",E29="",F29="",P29="",Q29=""),"MISSING_OR_PLACEHOLDER",IF(COUNTIF($C$2:$C$101,C29)&gt;1,"DUPLICATE_CRM_KEY",IF(OR(D29&lt;'Report setup'!$B$7,D29&gt;'Report setup'!$B$8),"OUTSIDE_COHORT",IF(OR(AND(H29&lt;&gt;"Yes",H29&lt;&gt;"No",H29&lt;&gt;"Unknown"),AND(J29&lt;&gt;"Yes",J29&lt;&gt;"No",J29&lt;&gt;"Unknown"),AND(L29&lt;&gt;"Yes",L29&lt;&gt;"No",L29&lt;&gt;"Unknown"),AND(N29&lt;&gt;"Yes",N29&lt;&gt;"No",N29&lt;&gt;"Unknown")),"INVALID_STAGE_STATE",IF(OR(OR(AND(H29="Yes",OR(I29="",I29="Unknown",I29="Not applicable",IFERROR(DATEVALUE(LEFT(I29,10)),0)=0,I29&lt;D29,I29&gt;'Report setup'!$B$9)),AND(H29="No",I29&lt;&gt;"Not applicable"),AND(H29="Unknown",I29&lt;&gt;"Unknown")),OR(AND(J29="Yes",OR(K29="",K29="Unknown",K29="Not applicable",IFERROR(DATEVALUE(LEFT(K29,10)),0)=0,K29&lt;D29,K29&gt;'Report setup'!$B$9,H29&lt;&gt;"Yes",K29&lt;I29)),AND(J29="No",K29&lt;&gt;"Not applicable"),AND(J29="Unknown",K29&lt;&gt;"Unknown"),AND(H29="No",J29&lt;&gt;"No")),OR(AND(L29="Yes",OR(M29="",M29="Unknown",M29="Not applicable",IFERROR(DATEVALUE(LEFT(M29,10)),0)=0,M29&lt;D29,M29&gt;'Report setup'!$B$9,J29&lt;&gt;"Yes",M29&lt;K29)),AND(L29="No",M29&lt;&gt;"Not applicable"),AND(L29="Unknown",M29&lt;&gt;"Unknown"),AND(J29="No",L29&lt;&gt;"No")),OR(AND(N29="Yes",OR(O29="",O29="Unknown",O29="Not applicable",IFERROR(DATEVALUE(LEFT(O29,10)),0)=0,O29&lt;D29,O29&gt;'Report setup'!$B$9,L29&lt;&gt;"Yes",O29&lt;M29)),AND(N29="No",O29&lt;&gt;"Not applicable"),AND(N29="Unknown",O29&lt;&gt;"Unknown"),AND(L29="No",N29&lt;&gt;"No"))),"STAGE_STATE_OR_ORDER",IF(F29&lt;&gt;'Report setup'!$B$2,"ACCOUNT_MISMATCH",IF(COUNTIFS('Meta import'!$I$2:$I$101,G29,'Meta import'!$S$2:$S$101,"Accepted")&lt;&gt;1,"UNMATCHED_OR_AMBIGUOUS_AD",IF(COUNTIF('Mappings'!$A$2:$A$101,C29)&lt;&gt;1,"MISSING_OR_DUPLICATE_MAPPING",IF(COUNTIFS('Mappings'!$A$2:$A$101,C29,'Mappings'!$D$2:$D$101,"Accepted")&lt;&gt;1,"MAPPING_EVIDENCE","")))))))))))))))))</x:f>
      </x:c>
      <x:c r="T29" t="str">
        <x:f>IF(A29="","",IF(AND(C29&lt;&gt;"",COUNTIF($C$2:$C$101,C29)=1,D29&gt;='Report setup'!$B$7,D29&lt;='Report setup'!$B$8),"Eligible","Outside"))</x:f>
      </x:c>
      <x:c r="U29" t="str">
        <x:f>IF(A29="","",IF(AND(R29="Accepted",OR(H29="Unknown",J29="Unknown",L29="Unknown",N29="Unknown")),1,0))</x:f>
      </x:c>
      <x:c r="V29" t="str">
        <x:f>IF(R29="Accepted",A29,"")</x:f>
      </x:c>
      <x:c r="W29" t="str">
        <x:f>IF(R29="Held",A29,"")</x:f>
      </x:c>
    </x:row>
    <x:row r="30">
      <x:c r="R30" t="str">
        <x:f>IF(A30="","",IF(S30="","Accepted","Held"))</x:f>
      </x:c>
      <x:c r="S30" t="str">
        <x:f>IF(A30="","",IF(COUNTIF($A$2:$A$101,A30)&gt;1,"DUPLICATE_SOURCE_ROW_ID",IF(IFERROR(DATEVALUE(LEFT(D30,10)),0)=0,"INVALID_DATE",IF(OR(OR(LOWER(TRIM(P30))="unknown",LOWER(TRIM(P30))="not applicable",LOWER(TRIM(P30))="n/a",LOWER(TRIM(P30))="na",LOWER(TRIM(P30))="pending",LOWER(TRIM(P30))="unavailable",LOWER(TRIM(P30))="denied",LOWER(TRIM(P30))="none",LOWER(TRIM(P30))="tbd",LOWER(TRIM(P30))="to be determined",LOWER(TRIM(P30))="-"),OR(LOWER(TRIM(Q30))="unknown",LOWER(TRIM(Q30))="not applicable",LOWER(TRIM(Q30))="n/a",LOWER(TRIM(Q30))="na",LOWER(TRIM(Q30))="pending",LOWER(TRIM(Q30))="unavailable",LOWER(TRIM(Q30))="denied",LOWER(TRIM(Q30))="none",LOWER(TRIM(Q30))="tbd",LOWER(TRIM(Q30))="to be determined",LOWER(TRIM(Q30))="-")),"MISSING_OR_PLACEHOLDER",IF(OR(AND(H30&lt;&gt;"Yes",H30&lt;&gt;"No",H30&lt;&gt;"Unknown"),AND(J30&lt;&gt;"Yes",J30&lt;&gt;"No",J30&lt;&gt;"Unknown"),AND(L30&lt;&gt;"Yes",L30&lt;&gt;"No",L30&lt;&gt;"Unknown"),AND(N30&lt;&gt;"Yes",N30&lt;&gt;"No",N30&lt;&gt;"Unknown")),"INVALID_STAGE_STATE",IF(OR(AND(H30="Yes",OR(I30="",IFERROR(DATEVALUE(LEFT(I30,10)),0)=0,I30&lt;D30,I30&gt;'Report setup'!$B$9)),AND(J30="Yes",OR(K30="",IFERROR(DATEVALUE(LEFT(K30,10)),0)=0,K30&lt;D30,K30&gt;'Report setup'!$B$9)),AND(L30="Yes",OR(M30="",IFERROR(DATEVALUE(LEFT(M30,10)),0)=0,M30&lt;D30,M30&gt;'Report setup'!$B$9)),AND(N30="Yes",OR(O30="",IFERROR(DATEVALUE(LEFT(O30,10)),0)=0,O30&lt;D30,O30&gt;'Report setup'!$B$9))),"INVALID_YES_TIMESTAMP",IF(OR(AND(J30="Yes",H30&lt;&gt;"Yes"),AND(L30="Yes",J30&lt;&gt;"Yes"),AND(N30="Yes",L30&lt;&gt;"Yes")),"PARENT_NOT_YES",IF(COUNTA(A30:Q30)=0,"",IF(OR(A30="",B30="",C30="",D30="",E30="",F30="",P30="",Q30=""),"MISSING_OR_PLACEHOLDER",IF(COUNTIF($C$2:$C$101,C30)&gt;1,"DUPLICATE_CRM_KEY",IF(OR(D30&lt;'Report setup'!$B$7,D30&gt;'Report setup'!$B$8),"OUTSIDE_COHORT",IF(OR(AND(H30&lt;&gt;"Yes",H30&lt;&gt;"No",H30&lt;&gt;"Unknown"),AND(J30&lt;&gt;"Yes",J30&lt;&gt;"No",J30&lt;&gt;"Unknown"),AND(L30&lt;&gt;"Yes",L30&lt;&gt;"No",L30&lt;&gt;"Unknown"),AND(N30&lt;&gt;"Yes",N30&lt;&gt;"No",N30&lt;&gt;"Unknown")),"INVALID_STAGE_STATE",IF(OR(OR(AND(H30="Yes",OR(I30="",I30="Unknown",I30="Not applicable",IFERROR(DATEVALUE(LEFT(I30,10)),0)=0,I30&lt;D30,I30&gt;'Report setup'!$B$9)),AND(H30="No",I30&lt;&gt;"Not applicable"),AND(H30="Unknown",I30&lt;&gt;"Unknown")),OR(AND(J30="Yes",OR(K30="",K30="Unknown",K30="Not applicable",IFERROR(DATEVALUE(LEFT(K30,10)),0)=0,K30&lt;D30,K30&gt;'Report setup'!$B$9,H30&lt;&gt;"Yes",K30&lt;I30)),AND(J30="No",K30&lt;&gt;"Not applicable"),AND(J30="Unknown",K30&lt;&gt;"Unknown"),AND(H30="No",J30&lt;&gt;"No")),OR(AND(L30="Yes",OR(M30="",M30="Unknown",M30="Not applicable",IFERROR(DATEVALUE(LEFT(M30,10)),0)=0,M30&lt;D30,M30&gt;'Report setup'!$B$9,J30&lt;&gt;"Yes",M30&lt;K30)),AND(L30="No",M30&lt;&gt;"Not applicable"),AND(L30="Unknown",M30&lt;&gt;"Unknown"),AND(J30="No",L30&lt;&gt;"No")),OR(AND(N30="Yes",OR(O30="",O30="Unknown",O30="Not applicable",IFERROR(DATEVALUE(LEFT(O30,10)),0)=0,O30&lt;D30,O30&gt;'Report setup'!$B$9,L30&lt;&gt;"Yes",O30&lt;M30)),AND(N30="No",O30&lt;&gt;"Not applicable"),AND(N30="Unknown",O30&lt;&gt;"Unknown"),AND(L30="No",N30&lt;&gt;"No"))),"STAGE_STATE_OR_ORDER",IF(F30&lt;&gt;'Report setup'!$B$2,"ACCOUNT_MISMATCH",IF(COUNTIFS('Meta import'!$I$2:$I$101,G30,'Meta import'!$S$2:$S$101,"Accepted")&lt;&gt;1,"UNMATCHED_OR_AMBIGUOUS_AD",IF(COUNTIF('Mappings'!$A$2:$A$101,C30)&lt;&gt;1,"MISSING_OR_DUPLICATE_MAPPING",IF(COUNTIFS('Mappings'!$A$2:$A$101,C30,'Mappings'!$D$2:$D$101,"Accepted")&lt;&gt;1,"MAPPING_EVIDENCE","")))))))))))))))))</x:f>
      </x:c>
      <x:c r="T30" t="str">
        <x:f>IF(A30="","",IF(AND(C30&lt;&gt;"",COUNTIF($C$2:$C$101,C30)=1,D30&gt;='Report setup'!$B$7,D30&lt;='Report setup'!$B$8),"Eligible","Outside"))</x:f>
      </x:c>
      <x:c r="U30" t="str">
        <x:f>IF(A30="","",IF(AND(R30="Accepted",OR(H30="Unknown",J30="Unknown",L30="Unknown",N30="Unknown")),1,0))</x:f>
      </x:c>
      <x:c r="V30" t="str">
        <x:f>IF(R30="Accepted",A30,"")</x:f>
      </x:c>
      <x:c r="W30" t="str">
        <x:f>IF(R30="Held",A30,"")</x:f>
      </x:c>
    </x:row>
    <x:row r="31">
      <x:c r="R31" t="str">
        <x:f>IF(A31="","",IF(S31="","Accepted","Held"))</x:f>
      </x:c>
      <x:c r="S31" t="str">
        <x:f>IF(A31="","",IF(COUNTIF($A$2:$A$101,A31)&gt;1,"DUPLICATE_SOURCE_ROW_ID",IF(IFERROR(DATEVALUE(LEFT(D31,10)),0)=0,"INVALID_DATE",IF(OR(OR(LOWER(TRIM(P31))="unknown",LOWER(TRIM(P31))="not applicable",LOWER(TRIM(P31))="n/a",LOWER(TRIM(P31))="na",LOWER(TRIM(P31))="pending",LOWER(TRIM(P31))="unavailable",LOWER(TRIM(P31))="denied",LOWER(TRIM(P31))="none",LOWER(TRIM(P31))="tbd",LOWER(TRIM(P31))="to be determined",LOWER(TRIM(P31))="-"),OR(LOWER(TRIM(Q31))="unknown",LOWER(TRIM(Q31))="not applicable",LOWER(TRIM(Q31))="n/a",LOWER(TRIM(Q31))="na",LOWER(TRIM(Q31))="pending",LOWER(TRIM(Q31))="unavailable",LOWER(TRIM(Q31))="denied",LOWER(TRIM(Q31))="none",LOWER(TRIM(Q31))="tbd",LOWER(TRIM(Q31))="to be determined",LOWER(TRIM(Q31))="-")),"MISSING_OR_PLACEHOLDER",IF(OR(AND(H31&lt;&gt;"Yes",H31&lt;&gt;"No",H31&lt;&gt;"Unknown"),AND(J31&lt;&gt;"Yes",J31&lt;&gt;"No",J31&lt;&gt;"Unknown"),AND(L31&lt;&gt;"Yes",L31&lt;&gt;"No",L31&lt;&gt;"Unknown"),AND(N31&lt;&gt;"Yes",N31&lt;&gt;"No",N31&lt;&gt;"Unknown")),"INVALID_STAGE_STATE",IF(OR(AND(H31="Yes",OR(I31="",IFERROR(DATEVALUE(LEFT(I31,10)),0)=0,I31&lt;D31,I31&gt;'Report setup'!$B$9)),AND(J31="Yes",OR(K31="",IFERROR(DATEVALUE(LEFT(K31,10)),0)=0,K31&lt;D31,K31&gt;'Report setup'!$B$9)),AND(L31="Yes",OR(M31="",IFERROR(DATEVALUE(LEFT(M31,10)),0)=0,M31&lt;D31,M31&gt;'Report setup'!$B$9)),AND(N31="Yes",OR(O31="",IFERROR(DATEVALUE(LEFT(O31,10)),0)=0,O31&lt;D31,O31&gt;'Report setup'!$B$9))),"INVALID_YES_TIMESTAMP",IF(OR(AND(J31="Yes",H31&lt;&gt;"Yes"),AND(L31="Yes",J31&lt;&gt;"Yes"),AND(N31="Yes",L31&lt;&gt;"Yes")),"PARENT_NOT_YES",IF(COUNTA(A31:Q31)=0,"",IF(OR(A31="",B31="",C31="",D31="",E31="",F31="",P31="",Q31=""),"MISSING_OR_PLACEHOLDER",IF(COUNTIF($C$2:$C$101,C31)&gt;1,"DUPLICATE_CRM_KEY",IF(OR(D31&lt;'Report setup'!$B$7,D31&gt;'Report setup'!$B$8),"OUTSIDE_COHORT",IF(OR(AND(H31&lt;&gt;"Yes",H31&lt;&gt;"No",H31&lt;&gt;"Unknown"),AND(J31&lt;&gt;"Yes",J31&lt;&gt;"No",J31&lt;&gt;"Unknown"),AND(L31&lt;&gt;"Yes",L31&lt;&gt;"No",L31&lt;&gt;"Unknown"),AND(N31&lt;&gt;"Yes",N31&lt;&gt;"No",N31&lt;&gt;"Unknown")),"INVALID_STAGE_STATE",IF(OR(OR(AND(H31="Yes",OR(I31="",I31="Unknown",I31="Not applicable",IFERROR(DATEVALUE(LEFT(I31,10)),0)=0,I31&lt;D31,I31&gt;'Report setup'!$B$9)),AND(H31="No",I31&lt;&gt;"Not applicable"),AND(H31="Unknown",I31&lt;&gt;"Unknown")),OR(AND(J31="Yes",OR(K31="",K31="Unknown",K31="Not applicable",IFERROR(DATEVALUE(LEFT(K31,10)),0)=0,K31&lt;D31,K31&gt;'Report setup'!$B$9,H31&lt;&gt;"Yes",K31&lt;I31)),AND(J31="No",K31&lt;&gt;"Not applicable"),AND(J31="Unknown",K31&lt;&gt;"Unknown"),AND(H31="No",J31&lt;&gt;"No")),OR(AND(L31="Yes",OR(M31="",M31="Unknown",M31="Not applicable",IFERROR(DATEVALUE(LEFT(M31,10)),0)=0,M31&lt;D31,M31&gt;'Report setup'!$B$9,J31&lt;&gt;"Yes",M31&lt;K31)),AND(L31="No",M31&lt;&gt;"Not applicable"),AND(L31="Unknown",M31&lt;&gt;"Unknown"),AND(J31="No",L31&lt;&gt;"No")),OR(AND(N31="Yes",OR(O31="",O31="Unknown",O31="Not applicable",IFERROR(DATEVALUE(LEFT(O31,10)),0)=0,O31&lt;D31,O31&gt;'Report setup'!$B$9,L31&lt;&gt;"Yes",O31&lt;M31)),AND(N31="No",O31&lt;&gt;"Not applicable"),AND(N31="Unknown",O31&lt;&gt;"Unknown"),AND(L31="No",N31&lt;&gt;"No"))),"STAGE_STATE_OR_ORDER",IF(F31&lt;&gt;'Report setup'!$B$2,"ACCOUNT_MISMATCH",IF(COUNTIFS('Meta import'!$I$2:$I$101,G31,'Meta import'!$S$2:$S$101,"Accepted")&lt;&gt;1,"UNMATCHED_OR_AMBIGUOUS_AD",IF(COUNTIF('Mappings'!$A$2:$A$101,C31)&lt;&gt;1,"MISSING_OR_DUPLICATE_MAPPING",IF(COUNTIFS('Mappings'!$A$2:$A$101,C31,'Mappings'!$D$2:$D$101,"Accepted")&lt;&gt;1,"MAPPING_EVIDENCE","")))))))))))))))))</x:f>
      </x:c>
      <x:c r="T31" t="str">
        <x:f>IF(A31="","",IF(AND(C31&lt;&gt;"",COUNTIF($C$2:$C$101,C31)=1,D31&gt;='Report setup'!$B$7,D31&lt;='Report setup'!$B$8),"Eligible","Outside"))</x:f>
      </x:c>
      <x:c r="U31" t="str">
        <x:f>IF(A31="","",IF(AND(R31="Accepted",OR(H31="Unknown",J31="Unknown",L31="Unknown",N31="Unknown")),1,0))</x:f>
      </x:c>
      <x:c r="V31" t="str">
        <x:f>IF(R31="Accepted",A31,"")</x:f>
      </x:c>
      <x:c r="W31" t="str">
        <x:f>IF(R31="Held",A31,"")</x:f>
      </x:c>
    </x:row>
    <x:row r="32">
      <x:c r="R32" t="str">
        <x:f>IF(A32="","",IF(S32="","Accepted","Held"))</x:f>
      </x:c>
      <x:c r="S32" t="str">
        <x:f>IF(A32="","",IF(COUNTIF($A$2:$A$101,A32)&gt;1,"DUPLICATE_SOURCE_ROW_ID",IF(IFERROR(DATEVALUE(LEFT(D32,10)),0)=0,"INVALID_DATE",IF(OR(OR(LOWER(TRIM(P32))="unknown",LOWER(TRIM(P32))="not applicable",LOWER(TRIM(P32))="n/a",LOWER(TRIM(P32))="na",LOWER(TRIM(P32))="pending",LOWER(TRIM(P32))="unavailable",LOWER(TRIM(P32))="denied",LOWER(TRIM(P32))="none",LOWER(TRIM(P32))="tbd",LOWER(TRIM(P32))="to be determined",LOWER(TRIM(P32))="-"),OR(LOWER(TRIM(Q32))="unknown",LOWER(TRIM(Q32))="not applicable",LOWER(TRIM(Q32))="n/a",LOWER(TRIM(Q32))="na",LOWER(TRIM(Q32))="pending",LOWER(TRIM(Q32))="unavailable",LOWER(TRIM(Q32))="denied",LOWER(TRIM(Q32))="none",LOWER(TRIM(Q32))="tbd",LOWER(TRIM(Q32))="to be determined",LOWER(TRIM(Q32))="-")),"MISSING_OR_PLACEHOLDER",IF(OR(AND(H32&lt;&gt;"Yes",H32&lt;&gt;"No",H32&lt;&gt;"Unknown"),AND(J32&lt;&gt;"Yes",J32&lt;&gt;"No",J32&lt;&gt;"Unknown"),AND(L32&lt;&gt;"Yes",L32&lt;&gt;"No",L32&lt;&gt;"Unknown"),AND(N32&lt;&gt;"Yes",N32&lt;&gt;"No",N32&lt;&gt;"Unknown")),"INVALID_STAGE_STATE",IF(OR(AND(H32="Yes",OR(I32="",IFERROR(DATEVALUE(LEFT(I32,10)),0)=0,I32&lt;D32,I32&gt;'Report setup'!$B$9)),AND(J32="Yes",OR(K32="",IFERROR(DATEVALUE(LEFT(K32,10)),0)=0,K32&lt;D32,K32&gt;'Report setup'!$B$9)),AND(L32="Yes",OR(M32="",IFERROR(DATEVALUE(LEFT(M32,10)),0)=0,M32&lt;D32,M32&gt;'Report setup'!$B$9)),AND(N32="Yes",OR(O32="",IFERROR(DATEVALUE(LEFT(O32,10)),0)=0,O32&lt;D32,O32&gt;'Report setup'!$B$9))),"INVALID_YES_TIMESTAMP",IF(OR(AND(J32="Yes",H32&lt;&gt;"Yes"),AND(L32="Yes",J32&lt;&gt;"Yes"),AND(N32="Yes",L32&lt;&gt;"Yes")),"PARENT_NOT_YES",IF(COUNTA(A32:Q32)=0,"",IF(OR(A32="",B32="",C32="",D32="",E32="",F32="",P32="",Q32=""),"MISSING_OR_PLACEHOLDER",IF(COUNTIF($C$2:$C$101,C32)&gt;1,"DUPLICATE_CRM_KEY",IF(OR(D32&lt;'Report setup'!$B$7,D32&gt;'Report setup'!$B$8),"OUTSIDE_COHORT",IF(OR(AND(H32&lt;&gt;"Yes",H32&lt;&gt;"No",H32&lt;&gt;"Unknown"),AND(J32&lt;&gt;"Yes",J32&lt;&gt;"No",J32&lt;&gt;"Unknown"),AND(L32&lt;&gt;"Yes",L32&lt;&gt;"No",L32&lt;&gt;"Unknown"),AND(N32&lt;&gt;"Yes",N32&lt;&gt;"No",N32&lt;&gt;"Unknown")),"INVALID_STAGE_STATE",IF(OR(OR(AND(H32="Yes",OR(I32="",I32="Unknown",I32="Not applicable",IFERROR(DATEVALUE(LEFT(I32,10)),0)=0,I32&lt;D32,I32&gt;'Report setup'!$B$9)),AND(H32="No",I32&lt;&gt;"Not applicable"),AND(H32="Unknown",I32&lt;&gt;"Unknown")),OR(AND(J32="Yes",OR(K32="",K32="Unknown",K32="Not applicable",IFERROR(DATEVALUE(LEFT(K32,10)),0)=0,K32&lt;D32,K32&gt;'Report setup'!$B$9,H32&lt;&gt;"Yes",K32&lt;I32)),AND(J32="No",K32&lt;&gt;"Not applicable"),AND(J32="Unknown",K32&lt;&gt;"Unknown"),AND(H32="No",J32&lt;&gt;"No")),OR(AND(L32="Yes",OR(M32="",M32="Unknown",M32="Not applicable",IFERROR(DATEVALUE(LEFT(M32,10)),0)=0,M32&lt;D32,M32&gt;'Report setup'!$B$9,J32&lt;&gt;"Yes",M32&lt;K32)),AND(L32="No",M32&lt;&gt;"Not applicable"),AND(L32="Unknown",M32&lt;&gt;"Unknown"),AND(J32="No",L32&lt;&gt;"No")),OR(AND(N32="Yes",OR(O32="",O32="Unknown",O32="Not applicable",IFERROR(DATEVALUE(LEFT(O32,10)),0)=0,O32&lt;D32,O32&gt;'Report setup'!$B$9,L32&lt;&gt;"Yes",O32&lt;M32)),AND(N32="No",O32&lt;&gt;"Not applicable"),AND(N32="Unknown",O32&lt;&gt;"Unknown"),AND(L32="No",N32&lt;&gt;"No"))),"STAGE_STATE_OR_ORDER",IF(F32&lt;&gt;'Report setup'!$B$2,"ACCOUNT_MISMATCH",IF(COUNTIFS('Meta import'!$I$2:$I$101,G32,'Meta import'!$S$2:$S$101,"Accepted")&lt;&gt;1,"UNMATCHED_OR_AMBIGUOUS_AD",IF(COUNTIF('Mappings'!$A$2:$A$101,C32)&lt;&gt;1,"MISSING_OR_DUPLICATE_MAPPING",IF(COUNTIFS('Mappings'!$A$2:$A$101,C32,'Mappings'!$D$2:$D$101,"Accepted")&lt;&gt;1,"MAPPING_EVIDENCE","")))))))))))))))))</x:f>
      </x:c>
      <x:c r="T32" t="str">
        <x:f>IF(A32="","",IF(AND(C32&lt;&gt;"",COUNTIF($C$2:$C$101,C32)=1,D32&gt;='Report setup'!$B$7,D32&lt;='Report setup'!$B$8),"Eligible","Outside"))</x:f>
      </x:c>
      <x:c r="U32" t="str">
        <x:f>IF(A32="","",IF(AND(R32="Accepted",OR(H32="Unknown",J32="Unknown",L32="Unknown",N32="Unknown")),1,0))</x:f>
      </x:c>
      <x:c r="V32" t="str">
        <x:f>IF(R32="Accepted",A32,"")</x:f>
      </x:c>
      <x:c r="W32" t="str">
        <x:f>IF(R32="Held",A32,"")</x:f>
      </x:c>
    </x:row>
    <x:row r="33">
      <x:c r="R33" t="str">
        <x:f>IF(A33="","",IF(S33="","Accepted","Held"))</x:f>
      </x:c>
      <x:c r="S33" t="str">
        <x:f>IF(A33="","",IF(COUNTIF($A$2:$A$101,A33)&gt;1,"DUPLICATE_SOURCE_ROW_ID",IF(IFERROR(DATEVALUE(LEFT(D33,10)),0)=0,"INVALID_DATE",IF(OR(OR(LOWER(TRIM(P33))="unknown",LOWER(TRIM(P33))="not applicable",LOWER(TRIM(P33))="n/a",LOWER(TRIM(P33))="na",LOWER(TRIM(P33))="pending",LOWER(TRIM(P33))="unavailable",LOWER(TRIM(P33))="denied",LOWER(TRIM(P33))="none",LOWER(TRIM(P33))="tbd",LOWER(TRIM(P33))="to be determined",LOWER(TRIM(P33))="-"),OR(LOWER(TRIM(Q33))="unknown",LOWER(TRIM(Q33))="not applicable",LOWER(TRIM(Q33))="n/a",LOWER(TRIM(Q33))="na",LOWER(TRIM(Q33))="pending",LOWER(TRIM(Q33))="unavailable",LOWER(TRIM(Q33))="denied",LOWER(TRIM(Q33))="none",LOWER(TRIM(Q33))="tbd",LOWER(TRIM(Q33))="to be determined",LOWER(TRIM(Q33))="-")),"MISSING_OR_PLACEHOLDER",IF(OR(AND(H33&lt;&gt;"Yes",H33&lt;&gt;"No",H33&lt;&gt;"Unknown"),AND(J33&lt;&gt;"Yes",J33&lt;&gt;"No",J33&lt;&gt;"Unknown"),AND(L33&lt;&gt;"Yes",L33&lt;&gt;"No",L33&lt;&gt;"Unknown"),AND(N33&lt;&gt;"Yes",N33&lt;&gt;"No",N33&lt;&gt;"Unknown")),"INVALID_STAGE_STATE",IF(OR(AND(H33="Yes",OR(I33="",IFERROR(DATEVALUE(LEFT(I33,10)),0)=0,I33&lt;D33,I33&gt;'Report setup'!$B$9)),AND(J33="Yes",OR(K33="",IFERROR(DATEVALUE(LEFT(K33,10)),0)=0,K33&lt;D33,K33&gt;'Report setup'!$B$9)),AND(L33="Yes",OR(M33="",IFERROR(DATEVALUE(LEFT(M33,10)),0)=0,M33&lt;D33,M33&gt;'Report setup'!$B$9)),AND(N33="Yes",OR(O33="",IFERROR(DATEVALUE(LEFT(O33,10)),0)=0,O33&lt;D33,O33&gt;'Report setup'!$B$9))),"INVALID_YES_TIMESTAMP",IF(OR(AND(J33="Yes",H33&lt;&gt;"Yes"),AND(L33="Yes",J33&lt;&gt;"Yes"),AND(N33="Yes",L33&lt;&gt;"Yes")),"PARENT_NOT_YES",IF(COUNTA(A33:Q33)=0,"",IF(OR(A33="",B33="",C33="",D33="",E33="",F33="",P33="",Q33=""),"MISSING_OR_PLACEHOLDER",IF(COUNTIF($C$2:$C$101,C33)&gt;1,"DUPLICATE_CRM_KEY",IF(OR(D33&lt;'Report setup'!$B$7,D33&gt;'Report setup'!$B$8),"OUTSIDE_COHORT",IF(OR(AND(H33&lt;&gt;"Yes",H33&lt;&gt;"No",H33&lt;&gt;"Unknown"),AND(J33&lt;&gt;"Yes",J33&lt;&gt;"No",J33&lt;&gt;"Unknown"),AND(L33&lt;&gt;"Yes",L33&lt;&gt;"No",L33&lt;&gt;"Unknown"),AND(N33&lt;&gt;"Yes",N33&lt;&gt;"No",N33&lt;&gt;"Unknown")),"INVALID_STAGE_STATE",IF(OR(OR(AND(H33="Yes",OR(I33="",I33="Unknown",I33="Not applicable",IFERROR(DATEVALUE(LEFT(I33,10)),0)=0,I33&lt;D33,I33&gt;'Report setup'!$B$9)),AND(H33="No",I33&lt;&gt;"Not applicable"),AND(H33="Unknown",I33&lt;&gt;"Unknown")),OR(AND(J33="Yes",OR(K33="",K33="Unknown",K33="Not applicable",IFERROR(DATEVALUE(LEFT(K33,10)),0)=0,K33&lt;D33,K33&gt;'Report setup'!$B$9,H33&lt;&gt;"Yes",K33&lt;I33)),AND(J33="No",K33&lt;&gt;"Not applicable"),AND(J33="Unknown",K33&lt;&gt;"Unknown"),AND(H33="No",J33&lt;&gt;"No")),OR(AND(L33="Yes",OR(M33="",M33="Unknown",M33="Not applicable",IFERROR(DATEVALUE(LEFT(M33,10)),0)=0,M33&lt;D33,M33&gt;'Report setup'!$B$9,J33&lt;&gt;"Yes",M33&lt;K33)),AND(L33="No",M33&lt;&gt;"Not applicable"),AND(L33="Unknown",M33&lt;&gt;"Unknown"),AND(J33="No",L33&lt;&gt;"No")),OR(AND(N33="Yes",OR(O33="",O33="Unknown",O33="Not applicable",IFERROR(DATEVALUE(LEFT(O33,10)),0)=0,O33&lt;D33,O33&gt;'Report setup'!$B$9,L33&lt;&gt;"Yes",O33&lt;M33)),AND(N33="No",O33&lt;&gt;"Not applicable"),AND(N33="Unknown",O33&lt;&gt;"Unknown"),AND(L33="No",N33&lt;&gt;"No"))),"STAGE_STATE_OR_ORDER",IF(F33&lt;&gt;'Report setup'!$B$2,"ACCOUNT_MISMATCH",IF(COUNTIFS('Meta import'!$I$2:$I$101,G33,'Meta import'!$S$2:$S$101,"Accepted")&lt;&gt;1,"UNMATCHED_OR_AMBIGUOUS_AD",IF(COUNTIF('Mappings'!$A$2:$A$101,C33)&lt;&gt;1,"MISSING_OR_DUPLICATE_MAPPING",IF(COUNTIFS('Mappings'!$A$2:$A$101,C33,'Mappings'!$D$2:$D$101,"Accepted")&lt;&gt;1,"MAPPING_EVIDENCE","")))))))))))))))))</x:f>
      </x:c>
      <x:c r="T33" t="str">
        <x:f>IF(A33="","",IF(AND(C33&lt;&gt;"",COUNTIF($C$2:$C$101,C33)=1,D33&gt;='Report setup'!$B$7,D33&lt;='Report setup'!$B$8),"Eligible","Outside"))</x:f>
      </x:c>
      <x:c r="U33" t="str">
        <x:f>IF(A33="","",IF(AND(R33="Accepted",OR(H33="Unknown",J33="Unknown",L33="Unknown",N33="Unknown")),1,0))</x:f>
      </x:c>
      <x:c r="V33" t="str">
        <x:f>IF(R33="Accepted",A33,"")</x:f>
      </x:c>
      <x:c r="W33" t="str">
        <x:f>IF(R33="Held",A33,"")</x:f>
      </x:c>
    </x:row>
    <x:row r="34">
      <x:c r="R34" t="str">
        <x:f>IF(A34="","",IF(S34="","Accepted","Held"))</x:f>
      </x:c>
      <x:c r="S34" t="str">
        <x:f>IF(A34="","",IF(COUNTIF($A$2:$A$101,A34)&gt;1,"DUPLICATE_SOURCE_ROW_ID",IF(IFERROR(DATEVALUE(LEFT(D34,10)),0)=0,"INVALID_DATE",IF(OR(OR(LOWER(TRIM(P34))="unknown",LOWER(TRIM(P34))="not applicable",LOWER(TRIM(P34))="n/a",LOWER(TRIM(P34))="na",LOWER(TRIM(P34))="pending",LOWER(TRIM(P34))="unavailable",LOWER(TRIM(P34))="denied",LOWER(TRIM(P34))="none",LOWER(TRIM(P34))="tbd",LOWER(TRIM(P34))="to be determined",LOWER(TRIM(P34))="-"),OR(LOWER(TRIM(Q34))="unknown",LOWER(TRIM(Q34))="not applicable",LOWER(TRIM(Q34))="n/a",LOWER(TRIM(Q34))="na",LOWER(TRIM(Q34))="pending",LOWER(TRIM(Q34))="unavailable",LOWER(TRIM(Q34))="denied",LOWER(TRIM(Q34))="none",LOWER(TRIM(Q34))="tbd",LOWER(TRIM(Q34))="to be determined",LOWER(TRIM(Q34))="-")),"MISSING_OR_PLACEHOLDER",IF(OR(AND(H34&lt;&gt;"Yes",H34&lt;&gt;"No",H34&lt;&gt;"Unknown"),AND(J34&lt;&gt;"Yes",J34&lt;&gt;"No",J34&lt;&gt;"Unknown"),AND(L34&lt;&gt;"Yes",L34&lt;&gt;"No",L34&lt;&gt;"Unknown"),AND(N34&lt;&gt;"Yes",N34&lt;&gt;"No",N34&lt;&gt;"Unknown")),"INVALID_STAGE_STATE",IF(OR(AND(H34="Yes",OR(I34="",IFERROR(DATEVALUE(LEFT(I34,10)),0)=0,I34&lt;D34,I34&gt;'Report setup'!$B$9)),AND(J34="Yes",OR(K34="",IFERROR(DATEVALUE(LEFT(K34,10)),0)=0,K34&lt;D34,K34&gt;'Report setup'!$B$9)),AND(L34="Yes",OR(M34="",IFERROR(DATEVALUE(LEFT(M34,10)),0)=0,M34&lt;D34,M34&gt;'Report setup'!$B$9)),AND(N34="Yes",OR(O34="",IFERROR(DATEVALUE(LEFT(O34,10)),0)=0,O34&lt;D34,O34&gt;'Report setup'!$B$9))),"INVALID_YES_TIMESTAMP",IF(OR(AND(J34="Yes",H34&lt;&gt;"Yes"),AND(L34="Yes",J34&lt;&gt;"Yes"),AND(N34="Yes",L34&lt;&gt;"Yes")),"PARENT_NOT_YES",IF(COUNTA(A34:Q34)=0,"",IF(OR(A34="",B34="",C34="",D34="",E34="",F34="",P34="",Q34=""),"MISSING_OR_PLACEHOLDER",IF(COUNTIF($C$2:$C$101,C34)&gt;1,"DUPLICATE_CRM_KEY",IF(OR(D34&lt;'Report setup'!$B$7,D34&gt;'Report setup'!$B$8),"OUTSIDE_COHORT",IF(OR(AND(H34&lt;&gt;"Yes",H34&lt;&gt;"No",H34&lt;&gt;"Unknown"),AND(J34&lt;&gt;"Yes",J34&lt;&gt;"No",J34&lt;&gt;"Unknown"),AND(L34&lt;&gt;"Yes",L34&lt;&gt;"No",L34&lt;&gt;"Unknown"),AND(N34&lt;&gt;"Yes",N34&lt;&gt;"No",N34&lt;&gt;"Unknown")),"INVALID_STAGE_STATE",IF(OR(OR(AND(H34="Yes",OR(I34="",I34="Unknown",I34="Not applicable",IFERROR(DATEVALUE(LEFT(I34,10)),0)=0,I34&lt;D34,I34&gt;'Report setup'!$B$9)),AND(H34="No",I34&lt;&gt;"Not applicable"),AND(H34="Unknown",I34&lt;&gt;"Unknown")),OR(AND(J34="Yes",OR(K34="",K34="Unknown",K34="Not applicable",IFERROR(DATEVALUE(LEFT(K34,10)),0)=0,K34&lt;D34,K34&gt;'Report setup'!$B$9,H34&lt;&gt;"Yes",K34&lt;I34)),AND(J34="No",K34&lt;&gt;"Not applicable"),AND(J34="Unknown",K34&lt;&gt;"Unknown"),AND(H34="No",J34&lt;&gt;"No")),OR(AND(L34="Yes",OR(M34="",M34="Unknown",M34="Not applicable",IFERROR(DATEVALUE(LEFT(M34,10)),0)=0,M34&lt;D34,M34&gt;'Report setup'!$B$9,J34&lt;&gt;"Yes",M34&lt;K34)),AND(L34="No",M34&lt;&gt;"Not applicable"),AND(L34="Unknown",M34&lt;&gt;"Unknown"),AND(J34="No",L34&lt;&gt;"No")),OR(AND(N34="Yes",OR(O34="",O34="Unknown",O34="Not applicable",IFERROR(DATEVALUE(LEFT(O34,10)),0)=0,O34&lt;D34,O34&gt;'Report setup'!$B$9,L34&lt;&gt;"Yes",O34&lt;M34)),AND(N34="No",O34&lt;&gt;"Not applicable"),AND(N34="Unknown",O34&lt;&gt;"Unknown"),AND(L34="No",N34&lt;&gt;"No"))),"STAGE_STATE_OR_ORDER",IF(F34&lt;&gt;'Report setup'!$B$2,"ACCOUNT_MISMATCH",IF(COUNTIFS('Meta import'!$I$2:$I$101,G34,'Meta import'!$S$2:$S$101,"Accepted")&lt;&gt;1,"UNMATCHED_OR_AMBIGUOUS_AD",IF(COUNTIF('Mappings'!$A$2:$A$101,C34)&lt;&gt;1,"MISSING_OR_DUPLICATE_MAPPING",IF(COUNTIFS('Mappings'!$A$2:$A$101,C34,'Mappings'!$D$2:$D$101,"Accepted")&lt;&gt;1,"MAPPING_EVIDENCE","")))))))))))))))))</x:f>
      </x:c>
      <x:c r="T34" t="str">
        <x:f>IF(A34="","",IF(AND(C34&lt;&gt;"",COUNTIF($C$2:$C$101,C34)=1,D34&gt;='Report setup'!$B$7,D34&lt;='Report setup'!$B$8),"Eligible","Outside"))</x:f>
      </x:c>
      <x:c r="U34" t="str">
        <x:f>IF(A34="","",IF(AND(R34="Accepted",OR(H34="Unknown",J34="Unknown",L34="Unknown",N34="Unknown")),1,0))</x:f>
      </x:c>
      <x:c r="V34" t="str">
        <x:f>IF(R34="Accepted",A34,"")</x:f>
      </x:c>
      <x:c r="W34" t="str">
        <x:f>IF(R34="Held",A34,"")</x:f>
      </x:c>
    </x:row>
    <x:row r="35">
      <x:c r="R35" t="str">
        <x:f>IF(A35="","",IF(S35="","Accepted","Held"))</x:f>
      </x:c>
      <x:c r="S35" t="str">
        <x:f>IF(A35="","",IF(COUNTIF($A$2:$A$101,A35)&gt;1,"DUPLICATE_SOURCE_ROW_ID",IF(IFERROR(DATEVALUE(LEFT(D35,10)),0)=0,"INVALID_DATE",IF(OR(OR(LOWER(TRIM(P35))="unknown",LOWER(TRIM(P35))="not applicable",LOWER(TRIM(P35))="n/a",LOWER(TRIM(P35))="na",LOWER(TRIM(P35))="pending",LOWER(TRIM(P35))="unavailable",LOWER(TRIM(P35))="denied",LOWER(TRIM(P35))="none",LOWER(TRIM(P35))="tbd",LOWER(TRIM(P35))="to be determined",LOWER(TRIM(P35))="-"),OR(LOWER(TRIM(Q35))="unknown",LOWER(TRIM(Q35))="not applicable",LOWER(TRIM(Q35))="n/a",LOWER(TRIM(Q35))="na",LOWER(TRIM(Q35))="pending",LOWER(TRIM(Q35))="unavailable",LOWER(TRIM(Q35))="denied",LOWER(TRIM(Q35))="none",LOWER(TRIM(Q35))="tbd",LOWER(TRIM(Q35))="to be determined",LOWER(TRIM(Q35))="-")),"MISSING_OR_PLACEHOLDER",IF(OR(AND(H35&lt;&gt;"Yes",H35&lt;&gt;"No",H35&lt;&gt;"Unknown"),AND(J35&lt;&gt;"Yes",J35&lt;&gt;"No",J35&lt;&gt;"Unknown"),AND(L35&lt;&gt;"Yes",L35&lt;&gt;"No",L35&lt;&gt;"Unknown"),AND(N35&lt;&gt;"Yes",N35&lt;&gt;"No",N35&lt;&gt;"Unknown")),"INVALID_STAGE_STATE",IF(OR(AND(H35="Yes",OR(I35="",IFERROR(DATEVALUE(LEFT(I35,10)),0)=0,I35&lt;D35,I35&gt;'Report setup'!$B$9)),AND(J35="Yes",OR(K35="",IFERROR(DATEVALUE(LEFT(K35,10)),0)=0,K35&lt;D35,K35&gt;'Report setup'!$B$9)),AND(L35="Yes",OR(M35="",IFERROR(DATEVALUE(LEFT(M35,10)),0)=0,M35&lt;D35,M35&gt;'Report setup'!$B$9)),AND(N35="Yes",OR(O35="",IFERROR(DATEVALUE(LEFT(O35,10)),0)=0,O35&lt;D35,O35&gt;'Report setup'!$B$9))),"INVALID_YES_TIMESTAMP",IF(OR(AND(J35="Yes",H35&lt;&gt;"Yes"),AND(L35="Yes",J35&lt;&gt;"Yes"),AND(N35="Yes",L35&lt;&gt;"Yes")),"PARENT_NOT_YES",IF(COUNTA(A35:Q35)=0,"",IF(OR(A35="",B35="",C35="",D35="",E35="",F35="",P35="",Q35=""),"MISSING_OR_PLACEHOLDER",IF(COUNTIF($C$2:$C$101,C35)&gt;1,"DUPLICATE_CRM_KEY",IF(OR(D35&lt;'Report setup'!$B$7,D35&gt;'Report setup'!$B$8),"OUTSIDE_COHORT",IF(OR(AND(H35&lt;&gt;"Yes",H35&lt;&gt;"No",H35&lt;&gt;"Unknown"),AND(J35&lt;&gt;"Yes",J35&lt;&gt;"No",J35&lt;&gt;"Unknown"),AND(L35&lt;&gt;"Yes",L35&lt;&gt;"No",L35&lt;&gt;"Unknown"),AND(N35&lt;&gt;"Yes",N35&lt;&gt;"No",N35&lt;&gt;"Unknown")),"INVALID_STAGE_STATE",IF(OR(OR(AND(H35="Yes",OR(I35="",I35="Unknown",I35="Not applicable",IFERROR(DATEVALUE(LEFT(I35,10)),0)=0,I35&lt;D35,I35&gt;'Report setup'!$B$9)),AND(H35="No",I35&lt;&gt;"Not applicable"),AND(H35="Unknown",I35&lt;&gt;"Unknown")),OR(AND(J35="Yes",OR(K35="",K35="Unknown",K35="Not applicable",IFERROR(DATEVALUE(LEFT(K35,10)),0)=0,K35&lt;D35,K35&gt;'Report setup'!$B$9,H35&lt;&gt;"Yes",K35&lt;I35)),AND(J35="No",K35&lt;&gt;"Not applicable"),AND(J35="Unknown",K35&lt;&gt;"Unknown"),AND(H35="No",J35&lt;&gt;"No")),OR(AND(L35="Yes",OR(M35="",M35="Unknown",M35="Not applicable",IFERROR(DATEVALUE(LEFT(M35,10)),0)=0,M35&lt;D35,M35&gt;'Report setup'!$B$9,J35&lt;&gt;"Yes",M35&lt;K35)),AND(L35="No",M35&lt;&gt;"Not applicable"),AND(L35="Unknown",M35&lt;&gt;"Unknown"),AND(J35="No",L35&lt;&gt;"No")),OR(AND(N35="Yes",OR(O35="",O35="Unknown",O35="Not applicable",IFERROR(DATEVALUE(LEFT(O35,10)),0)=0,O35&lt;D35,O35&gt;'Report setup'!$B$9,L35&lt;&gt;"Yes",O35&lt;M35)),AND(N35="No",O35&lt;&gt;"Not applicable"),AND(N35="Unknown",O35&lt;&gt;"Unknown"),AND(L35="No",N35&lt;&gt;"No"))),"STAGE_STATE_OR_ORDER",IF(F35&lt;&gt;'Report setup'!$B$2,"ACCOUNT_MISMATCH",IF(COUNTIFS('Meta import'!$I$2:$I$101,G35,'Meta import'!$S$2:$S$101,"Accepted")&lt;&gt;1,"UNMATCHED_OR_AMBIGUOUS_AD",IF(COUNTIF('Mappings'!$A$2:$A$101,C35)&lt;&gt;1,"MISSING_OR_DUPLICATE_MAPPING",IF(COUNTIFS('Mappings'!$A$2:$A$101,C35,'Mappings'!$D$2:$D$101,"Accepted")&lt;&gt;1,"MAPPING_EVIDENCE","")))))))))))))))))</x:f>
      </x:c>
      <x:c r="T35" t="str">
        <x:f>IF(A35="","",IF(AND(C35&lt;&gt;"",COUNTIF($C$2:$C$101,C35)=1,D35&gt;='Report setup'!$B$7,D35&lt;='Report setup'!$B$8),"Eligible","Outside"))</x:f>
      </x:c>
      <x:c r="U35" t="str">
        <x:f>IF(A35="","",IF(AND(R35="Accepted",OR(H35="Unknown",J35="Unknown",L35="Unknown",N35="Unknown")),1,0))</x:f>
      </x:c>
      <x:c r="V35" t="str">
        <x:f>IF(R35="Accepted",A35,"")</x:f>
      </x:c>
      <x:c r="W35" t="str">
        <x:f>IF(R35="Held",A35,"")</x:f>
      </x:c>
    </x:row>
    <x:row r="36">
      <x:c r="R36" t="str">
        <x:f>IF(A36="","",IF(S36="","Accepted","Held"))</x:f>
      </x:c>
      <x:c r="S36" t="str">
        <x:f>IF(A36="","",IF(COUNTIF($A$2:$A$101,A36)&gt;1,"DUPLICATE_SOURCE_ROW_ID",IF(IFERROR(DATEVALUE(LEFT(D36,10)),0)=0,"INVALID_DATE",IF(OR(OR(LOWER(TRIM(P36))="unknown",LOWER(TRIM(P36))="not applicable",LOWER(TRIM(P36))="n/a",LOWER(TRIM(P36))="na",LOWER(TRIM(P36))="pending",LOWER(TRIM(P36))="unavailable",LOWER(TRIM(P36))="denied",LOWER(TRIM(P36))="none",LOWER(TRIM(P36))="tbd",LOWER(TRIM(P36))="to be determined",LOWER(TRIM(P36))="-"),OR(LOWER(TRIM(Q36))="unknown",LOWER(TRIM(Q36))="not applicable",LOWER(TRIM(Q36))="n/a",LOWER(TRIM(Q36))="na",LOWER(TRIM(Q36))="pending",LOWER(TRIM(Q36))="unavailable",LOWER(TRIM(Q36))="denied",LOWER(TRIM(Q36))="none",LOWER(TRIM(Q36))="tbd",LOWER(TRIM(Q36))="to be determined",LOWER(TRIM(Q36))="-")),"MISSING_OR_PLACEHOLDER",IF(OR(AND(H36&lt;&gt;"Yes",H36&lt;&gt;"No",H36&lt;&gt;"Unknown"),AND(J36&lt;&gt;"Yes",J36&lt;&gt;"No",J36&lt;&gt;"Unknown"),AND(L36&lt;&gt;"Yes",L36&lt;&gt;"No",L36&lt;&gt;"Unknown"),AND(N36&lt;&gt;"Yes",N36&lt;&gt;"No",N36&lt;&gt;"Unknown")),"INVALID_STAGE_STATE",IF(OR(AND(H36="Yes",OR(I36="",IFERROR(DATEVALUE(LEFT(I36,10)),0)=0,I36&lt;D36,I36&gt;'Report setup'!$B$9)),AND(J36="Yes",OR(K36="",IFERROR(DATEVALUE(LEFT(K36,10)),0)=0,K36&lt;D36,K36&gt;'Report setup'!$B$9)),AND(L36="Yes",OR(M36="",IFERROR(DATEVALUE(LEFT(M36,10)),0)=0,M36&lt;D36,M36&gt;'Report setup'!$B$9)),AND(N36="Yes",OR(O36="",IFERROR(DATEVALUE(LEFT(O36,10)),0)=0,O36&lt;D36,O36&gt;'Report setup'!$B$9))),"INVALID_YES_TIMESTAMP",IF(OR(AND(J36="Yes",H36&lt;&gt;"Yes"),AND(L36="Yes",J36&lt;&gt;"Yes"),AND(N36="Yes",L36&lt;&gt;"Yes")),"PARENT_NOT_YES",IF(COUNTA(A36:Q36)=0,"",IF(OR(A36="",B36="",C36="",D36="",E36="",F36="",P36="",Q36=""),"MISSING_OR_PLACEHOLDER",IF(COUNTIF($C$2:$C$101,C36)&gt;1,"DUPLICATE_CRM_KEY",IF(OR(D36&lt;'Report setup'!$B$7,D36&gt;'Report setup'!$B$8),"OUTSIDE_COHORT",IF(OR(AND(H36&lt;&gt;"Yes",H36&lt;&gt;"No",H36&lt;&gt;"Unknown"),AND(J36&lt;&gt;"Yes",J36&lt;&gt;"No",J36&lt;&gt;"Unknown"),AND(L36&lt;&gt;"Yes",L36&lt;&gt;"No",L36&lt;&gt;"Unknown"),AND(N36&lt;&gt;"Yes",N36&lt;&gt;"No",N36&lt;&gt;"Unknown")),"INVALID_STAGE_STATE",IF(OR(OR(AND(H36="Yes",OR(I36="",I36="Unknown",I36="Not applicable",IFERROR(DATEVALUE(LEFT(I36,10)),0)=0,I36&lt;D36,I36&gt;'Report setup'!$B$9)),AND(H36="No",I36&lt;&gt;"Not applicable"),AND(H36="Unknown",I36&lt;&gt;"Unknown")),OR(AND(J36="Yes",OR(K36="",K36="Unknown",K36="Not applicable",IFERROR(DATEVALUE(LEFT(K36,10)),0)=0,K36&lt;D36,K36&gt;'Report setup'!$B$9,H36&lt;&gt;"Yes",K36&lt;I36)),AND(J36="No",K36&lt;&gt;"Not applicable"),AND(J36="Unknown",K36&lt;&gt;"Unknown"),AND(H36="No",J36&lt;&gt;"No")),OR(AND(L36="Yes",OR(M36="",M36="Unknown",M36="Not applicable",IFERROR(DATEVALUE(LEFT(M36,10)),0)=0,M36&lt;D36,M36&gt;'Report setup'!$B$9,J36&lt;&gt;"Yes",M36&lt;K36)),AND(L36="No",M36&lt;&gt;"Not applicable"),AND(L36="Unknown",M36&lt;&gt;"Unknown"),AND(J36="No",L36&lt;&gt;"No")),OR(AND(N36="Yes",OR(O36="",O36="Unknown",O36="Not applicable",IFERROR(DATEVALUE(LEFT(O36,10)),0)=0,O36&lt;D36,O36&gt;'Report setup'!$B$9,L36&lt;&gt;"Yes",O36&lt;M36)),AND(N36="No",O36&lt;&gt;"Not applicable"),AND(N36="Unknown",O36&lt;&gt;"Unknown"),AND(L36="No",N36&lt;&gt;"No"))),"STAGE_STATE_OR_ORDER",IF(F36&lt;&gt;'Report setup'!$B$2,"ACCOUNT_MISMATCH",IF(COUNTIFS('Meta import'!$I$2:$I$101,G36,'Meta import'!$S$2:$S$101,"Accepted")&lt;&gt;1,"UNMATCHED_OR_AMBIGUOUS_AD",IF(COUNTIF('Mappings'!$A$2:$A$101,C36)&lt;&gt;1,"MISSING_OR_DUPLICATE_MAPPING",IF(COUNTIFS('Mappings'!$A$2:$A$101,C36,'Mappings'!$D$2:$D$101,"Accepted")&lt;&gt;1,"MAPPING_EVIDENCE","")))))))))))))))))</x:f>
      </x:c>
      <x:c r="T36" t="str">
        <x:f>IF(A36="","",IF(AND(C36&lt;&gt;"",COUNTIF($C$2:$C$101,C36)=1,D36&gt;='Report setup'!$B$7,D36&lt;='Report setup'!$B$8),"Eligible","Outside"))</x:f>
      </x:c>
      <x:c r="U36" t="str">
        <x:f>IF(A36="","",IF(AND(R36="Accepted",OR(H36="Unknown",J36="Unknown",L36="Unknown",N36="Unknown")),1,0))</x:f>
      </x:c>
      <x:c r="V36" t="str">
        <x:f>IF(R36="Accepted",A36,"")</x:f>
      </x:c>
      <x:c r="W36" t="str">
        <x:f>IF(R36="Held",A36,"")</x:f>
      </x:c>
    </x:row>
    <x:row r="37">
      <x:c r="R37" t="str">
        <x:f>IF(A37="","",IF(S37="","Accepted","Held"))</x:f>
      </x:c>
      <x:c r="S37" t="str">
        <x:f>IF(A37="","",IF(COUNTIF($A$2:$A$101,A37)&gt;1,"DUPLICATE_SOURCE_ROW_ID",IF(IFERROR(DATEVALUE(LEFT(D37,10)),0)=0,"INVALID_DATE",IF(OR(OR(LOWER(TRIM(P37))="unknown",LOWER(TRIM(P37))="not applicable",LOWER(TRIM(P37))="n/a",LOWER(TRIM(P37))="na",LOWER(TRIM(P37))="pending",LOWER(TRIM(P37))="unavailable",LOWER(TRIM(P37))="denied",LOWER(TRIM(P37))="none",LOWER(TRIM(P37))="tbd",LOWER(TRIM(P37))="to be determined",LOWER(TRIM(P37))="-"),OR(LOWER(TRIM(Q37))="unknown",LOWER(TRIM(Q37))="not applicable",LOWER(TRIM(Q37))="n/a",LOWER(TRIM(Q37))="na",LOWER(TRIM(Q37))="pending",LOWER(TRIM(Q37))="unavailable",LOWER(TRIM(Q37))="denied",LOWER(TRIM(Q37))="none",LOWER(TRIM(Q37))="tbd",LOWER(TRIM(Q37))="to be determined",LOWER(TRIM(Q37))="-")),"MISSING_OR_PLACEHOLDER",IF(OR(AND(H37&lt;&gt;"Yes",H37&lt;&gt;"No",H37&lt;&gt;"Unknown"),AND(J37&lt;&gt;"Yes",J37&lt;&gt;"No",J37&lt;&gt;"Unknown"),AND(L37&lt;&gt;"Yes",L37&lt;&gt;"No",L37&lt;&gt;"Unknown"),AND(N37&lt;&gt;"Yes",N37&lt;&gt;"No",N37&lt;&gt;"Unknown")),"INVALID_STAGE_STATE",IF(OR(AND(H37="Yes",OR(I37="",IFERROR(DATEVALUE(LEFT(I37,10)),0)=0,I37&lt;D37,I37&gt;'Report setup'!$B$9)),AND(J37="Yes",OR(K37="",IFERROR(DATEVALUE(LEFT(K37,10)),0)=0,K37&lt;D37,K37&gt;'Report setup'!$B$9)),AND(L37="Yes",OR(M37="",IFERROR(DATEVALUE(LEFT(M37,10)),0)=0,M37&lt;D37,M37&gt;'Report setup'!$B$9)),AND(N37="Yes",OR(O37="",IFERROR(DATEVALUE(LEFT(O37,10)),0)=0,O37&lt;D37,O37&gt;'Report setup'!$B$9))),"INVALID_YES_TIMESTAMP",IF(OR(AND(J37="Yes",H37&lt;&gt;"Yes"),AND(L37="Yes",J37&lt;&gt;"Yes"),AND(N37="Yes",L37&lt;&gt;"Yes")),"PARENT_NOT_YES",IF(COUNTA(A37:Q37)=0,"",IF(OR(A37="",B37="",C37="",D37="",E37="",F37="",P37="",Q37=""),"MISSING_OR_PLACEHOLDER",IF(COUNTIF($C$2:$C$101,C37)&gt;1,"DUPLICATE_CRM_KEY",IF(OR(D37&lt;'Report setup'!$B$7,D37&gt;'Report setup'!$B$8),"OUTSIDE_COHORT",IF(OR(AND(H37&lt;&gt;"Yes",H37&lt;&gt;"No",H37&lt;&gt;"Unknown"),AND(J37&lt;&gt;"Yes",J37&lt;&gt;"No",J37&lt;&gt;"Unknown"),AND(L37&lt;&gt;"Yes",L37&lt;&gt;"No",L37&lt;&gt;"Unknown"),AND(N37&lt;&gt;"Yes",N37&lt;&gt;"No",N37&lt;&gt;"Unknown")),"INVALID_STAGE_STATE",IF(OR(OR(AND(H37="Yes",OR(I37="",I37="Unknown",I37="Not applicable",IFERROR(DATEVALUE(LEFT(I37,10)),0)=0,I37&lt;D37,I37&gt;'Report setup'!$B$9)),AND(H37="No",I37&lt;&gt;"Not applicable"),AND(H37="Unknown",I37&lt;&gt;"Unknown")),OR(AND(J37="Yes",OR(K37="",K37="Unknown",K37="Not applicable",IFERROR(DATEVALUE(LEFT(K37,10)),0)=0,K37&lt;D37,K37&gt;'Report setup'!$B$9,H37&lt;&gt;"Yes",K37&lt;I37)),AND(J37="No",K37&lt;&gt;"Not applicable"),AND(J37="Unknown",K37&lt;&gt;"Unknown"),AND(H37="No",J37&lt;&gt;"No")),OR(AND(L37="Yes",OR(M37="",M37="Unknown",M37="Not applicable",IFERROR(DATEVALUE(LEFT(M37,10)),0)=0,M37&lt;D37,M37&gt;'Report setup'!$B$9,J37&lt;&gt;"Yes",M37&lt;K37)),AND(L37="No",M37&lt;&gt;"Not applicable"),AND(L37="Unknown",M37&lt;&gt;"Unknown"),AND(J37="No",L37&lt;&gt;"No")),OR(AND(N37="Yes",OR(O37="",O37="Unknown",O37="Not applicable",IFERROR(DATEVALUE(LEFT(O37,10)),0)=0,O37&lt;D37,O37&gt;'Report setup'!$B$9,L37&lt;&gt;"Yes",O37&lt;M37)),AND(N37="No",O37&lt;&gt;"Not applicable"),AND(N37="Unknown",O37&lt;&gt;"Unknown"),AND(L37="No",N37&lt;&gt;"No"))),"STAGE_STATE_OR_ORDER",IF(F37&lt;&gt;'Report setup'!$B$2,"ACCOUNT_MISMATCH",IF(COUNTIFS('Meta import'!$I$2:$I$101,G37,'Meta import'!$S$2:$S$101,"Accepted")&lt;&gt;1,"UNMATCHED_OR_AMBIGUOUS_AD",IF(COUNTIF('Mappings'!$A$2:$A$101,C37)&lt;&gt;1,"MISSING_OR_DUPLICATE_MAPPING",IF(COUNTIFS('Mappings'!$A$2:$A$101,C37,'Mappings'!$D$2:$D$101,"Accepted")&lt;&gt;1,"MAPPING_EVIDENCE","")))))))))))))))))</x:f>
      </x:c>
      <x:c r="T37" t="str">
        <x:f>IF(A37="","",IF(AND(C37&lt;&gt;"",COUNTIF($C$2:$C$101,C37)=1,D37&gt;='Report setup'!$B$7,D37&lt;='Report setup'!$B$8),"Eligible","Outside"))</x:f>
      </x:c>
      <x:c r="U37" t="str">
        <x:f>IF(A37="","",IF(AND(R37="Accepted",OR(H37="Unknown",J37="Unknown",L37="Unknown",N37="Unknown")),1,0))</x:f>
      </x:c>
      <x:c r="V37" t="str">
        <x:f>IF(R37="Accepted",A37,"")</x:f>
      </x:c>
      <x:c r="W37" t="str">
        <x:f>IF(R37="Held",A37,"")</x:f>
      </x:c>
    </x:row>
    <x:row r="38">
      <x:c r="R38" t="str">
        <x:f>IF(A38="","",IF(S38="","Accepted","Held"))</x:f>
      </x:c>
      <x:c r="S38" t="str">
        <x:f>IF(A38="","",IF(COUNTIF($A$2:$A$101,A38)&gt;1,"DUPLICATE_SOURCE_ROW_ID",IF(IFERROR(DATEVALUE(LEFT(D38,10)),0)=0,"INVALID_DATE",IF(OR(OR(LOWER(TRIM(P38))="unknown",LOWER(TRIM(P38))="not applicable",LOWER(TRIM(P38))="n/a",LOWER(TRIM(P38))="na",LOWER(TRIM(P38))="pending",LOWER(TRIM(P38))="unavailable",LOWER(TRIM(P38))="denied",LOWER(TRIM(P38))="none",LOWER(TRIM(P38))="tbd",LOWER(TRIM(P38))="to be determined",LOWER(TRIM(P38))="-"),OR(LOWER(TRIM(Q38))="unknown",LOWER(TRIM(Q38))="not applicable",LOWER(TRIM(Q38))="n/a",LOWER(TRIM(Q38))="na",LOWER(TRIM(Q38))="pending",LOWER(TRIM(Q38))="unavailable",LOWER(TRIM(Q38))="denied",LOWER(TRIM(Q38))="none",LOWER(TRIM(Q38))="tbd",LOWER(TRIM(Q38))="to be determined",LOWER(TRIM(Q38))="-")),"MISSING_OR_PLACEHOLDER",IF(OR(AND(H38&lt;&gt;"Yes",H38&lt;&gt;"No",H38&lt;&gt;"Unknown"),AND(J38&lt;&gt;"Yes",J38&lt;&gt;"No",J38&lt;&gt;"Unknown"),AND(L38&lt;&gt;"Yes",L38&lt;&gt;"No",L38&lt;&gt;"Unknown"),AND(N38&lt;&gt;"Yes",N38&lt;&gt;"No",N38&lt;&gt;"Unknown")),"INVALID_STAGE_STATE",IF(OR(AND(H38="Yes",OR(I38="",IFERROR(DATEVALUE(LEFT(I38,10)),0)=0,I38&lt;D38,I38&gt;'Report setup'!$B$9)),AND(J38="Yes",OR(K38="",IFERROR(DATEVALUE(LEFT(K38,10)),0)=0,K38&lt;D38,K38&gt;'Report setup'!$B$9)),AND(L38="Yes",OR(M38="",IFERROR(DATEVALUE(LEFT(M38,10)),0)=0,M38&lt;D38,M38&gt;'Report setup'!$B$9)),AND(N38="Yes",OR(O38="",IFERROR(DATEVALUE(LEFT(O38,10)),0)=0,O38&lt;D38,O38&gt;'Report setup'!$B$9))),"INVALID_YES_TIMESTAMP",IF(OR(AND(J38="Yes",H38&lt;&gt;"Yes"),AND(L38="Yes",J38&lt;&gt;"Yes"),AND(N38="Yes",L38&lt;&gt;"Yes")),"PARENT_NOT_YES",IF(COUNTA(A38:Q38)=0,"",IF(OR(A38="",B38="",C38="",D38="",E38="",F38="",P38="",Q38=""),"MISSING_OR_PLACEHOLDER",IF(COUNTIF($C$2:$C$101,C38)&gt;1,"DUPLICATE_CRM_KEY",IF(OR(D38&lt;'Report setup'!$B$7,D38&gt;'Report setup'!$B$8),"OUTSIDE_COHORT",IF(OR(AND(H38&lt;&gt;"Yes",H38&lt;&gt;"No",H38&lt;&gt;"Unknown"),AND(J38&lt;&gt;"Yes",J38&lt;&gt;"No",J38&lt;&gt;"Unknown"),AND(L38&lt;&gt;"Yes",L38&lt;&gt;"No",L38&lt;&gt;"Unknown"),AND(N38&lt;&gt;"Yes",N38&lt;&gt;"No",N38&lt;&gt;"Unknown")),"INVALID_STAGE_STATE",IF(OR(OR(AND(H38="Yes",OR(I38="",I38="Unknown",I38="Not applicable",IFERROR(DATEVALUE(LEFT(I38,10)),0)=0,I38&lt;D38,I38&gt;'Report setup'!$B$9)),AND(H38="No",I38&lt;&gt;"Not applicable"),AND(H38="Unknown",I38&lt;&gt;"Unknown")),OR(AND(J38="Yes",OR(K38="",K38="Unknown",K38="Not applicable",IFERROR(DATEVALUE(LEFT(K38,10)),0)=0,K38&lt;D38,K38&gt;'Report setup'!$B$9,H38&lt;&gt;"Yes",K38&lt;I38)),AND(J38="No",K38&lt;&gt;"Not applicable"),AND(J38="Unknown",K38&lt;&gt;"Unknown"),AND(H38="No",J38&lt;&gt;"No")),OR(AND(L38="Yes",OR(M38="",M38="Unknown",M38="Not applicable",IFERROR(DATEVALUE(LEFT(M38,10)),0)=0,M38&lt;D38,M38&gt;'Report setup'!$B$9,J38&lt;&gt;"Yes",M38&lt;K38)),AND(L38="No",M38&lt;&gt;"Not applicable"),AND(L38="Unknown",M38&lt;&gt;"Unknown"),AND(J38="No",L38&lt;&gt;"No")),OR(AND(N38="Yes",OR(O38="",O38="Unknown",O38="Not applicable",IFERROR(DATEVALUE(LEFT(O38,10)),0)=0,O38&lt;D38,O38&gt;'Report setup'!$B$9,L38&lt;&gt;"Yes",O38&lt;M38)),AND(N38="No",O38&lt;&gt;"Not applicable"),AND(N38="Unknown",O38&lt;&gt;"Unknown"),AND(L38="No",N38&lt;&gt;"No"))),"STAGE_STATE_OR_ORDER",IF(F38&lt;&gt;'Report setup'!$B$2,"ACCOUNT_MISMATCH",IF(COUNTIFS('Meta import'!$I$2:$I$101,G38,'Meta import'!$S$2:$S$101,"Accepted")&lt;&gt;1,"UNMATCHED_OR_AMBIGUOUS_AD",IF(COUNTIF('Mappings'!$A$2:$A$101,C38)&lt;&gt;1,"MISSING_OR_DUPLICATE_MAPPING",IF(COUNTIFS('Mappings'!$A$2:$A$101,C38,'Mappings'!$D$2:$D$101,"Accepted")&lt;&gt;1,"MAPPING_EVIDENCE","")))))))))))))))))</x:f>
      </x:c>
      <x:c r="T38" t="str">
        <x:f>IF(A38="","",IF(AND(C38&lt;&gt;"",COUNTIF($C$2:$C$101,C38)=1,D38&gt;='Report setup'!$B$7,D38&lt;='Report setup'!$B$8),"Eligible","Outside"))</x:f>
      </x:c>
      <x:c r="U38" t="str">
        <x:f>IF(A38="","",IF(AND(R38="Accepted",OR(H38="Unknown",J38="Unknown",L38="Unknown",N38="Unknown")),1,0))</x:f>
      </x:c>
      <x:c r="V38" t="str">
        <x:f>IF(R38="Accepted",A38,"")</x:f>
      </x:c>
      <x:c r="W38" t="str">
        <x:f>IF(R38="Held",A38,"")</x:f>
      </x:c>
    </x:row>
    <x:row r="39">
      <x:c r="R39" t="str">
        <x:f>IF(A39="","",IF(S39="","Accepted","Held"))</x:f>
      </x:c>
      <x:c r="S39" t="str">
        <x:f>IF(A39="","",IF(COUNTIF($A$2:$A$101,A39)&gt;1,"DUPLICATE_SOURCE_ROW_ID",IF(IFERROR(DATEVALUE(LEFT(D39,10)),0)=0,"INVALID_DATE",IF(OR(OR(LOWER(TRIM(P39))="unknown",LOWER(TRIM(P39))="not applicable",LOWER(TRIM(P39))="n/a",LOWER(TRIM(P39))="na",LOWER(TRIM(P39))="pending",LOWER(TRIM(P39))="unavailable",LOWER(TRIM(P39))="denied",LOWER(TRIM(P39))="none",LOWER(TRIM(P39))="tbd",LOWER(TRIM(P39))="to be determined",LOWER(TRIM(P39))="-"),OR(LOWER(TRIM(Q39))="unknown",LOWER(TRIM(Q39))="not applicable",LOWER(TRIM(Q39))="n/a",LOWER(TRIM(Q39))="na",LOWER(TRIM(Q39))="pending",LOWER(TRIM(Q39))="unavailable",LOWER(TRIM(Q39))="denied",LOWER(TRIM(Q39))="none",LOWER(TRIM(Q39))="tbd",LOWER(TRIM(Q39))="to be determined",LOWER(TRIM(Q39))="-")),"MISSING_OR_PLACEHOLDER",IF(OR(AND(H39&lt;&gt;"Yes",H39&lt;&gt;"No",H39&lt;&gt;"Unknown"),AND(J39&lt;&gt;"Yes",J39&lt;&gt;"No",J39&lt;&gt;"Unknown"),AND(L39&lt;&gt;"Yes",L39&lt;&gt;"No",L39&lt;&gt;"Unknown"),AND(N39&lt;&gt;"Yes",N39&lt;&gt;"No",N39&lt;&gt;"Unknown")),"INVALID_STAGE_STATE",IF(OR(AND(H39="Yes",OR(I39="",IFERROR(DATEVALUE(LEFT(I39,10)),0)=0,I39&lt;D39,I39&gt;'Report setup'!$B$9)),AND(J39="Yes",OR(K39="",IFERROR(DATEVALUE(LEFT(K39,10)),0)=0,K39&lt;D39,K39&gt;'Report setup'!$B$9)),AND(L39="Yes",OR(M39="",IFERROR(DATEVALUE(LEFT(M39,10)),0)=0,M39&lt;D39,M39&gt;'Report setup'!$B$9)),AND(N39="Yes",OR(O39="",IFERROR(DATEVALUE(LEFT(O39,10)),0)=0,O39&lt;D39,O39&gt;'Report setup'!$B$9))),"INVALID_YES_TIMESTAMP",IF(OR(AND(J39="Yes",H39&lt;&gt;"Yes"),AND(L39="Yes",J39&lt;&gt;"Yes"),AND(N39="Yes",L39&lt;&gt;"Yes")),"PARENT_NOT_YES",IF(COUNTA(A39:Q39)=0,"",IF(OR(A39="",B39="",C39="",D39="",E39="",F39="",P39="",Q39=""),"MISSING_OR_PLACEHOLDER",IF(COUNTIF($C$2:$C$101,C39)&gt;1,"DUPLICATE_CRM_KEY",IF(OR(D39&lt;'Report setup'!$B$7,D39&gt;'Report setup'!$B$8),"OUTSIDE_COHORT",IF(OR(AND(H39&lt;&gt;"Yes",H39&lt;&gt;"No",H39&lt;&gt;"Unknown"),AND(J39&lt;&gt;"Yes",J39&lt;&gt;"No",J39&lt;&gt;"Unknown"),AND(L39&lt;&gt;"Yes",L39&lt;&gt;"No",L39&lt;&gt;"Unknown"),AND(N39&lt;&gt;"Yes",N39&lt;&gt;"No",N39&lt;&gt;"Unknown")),"INVALID_STAGE_STATE",IF(OR(OR(AND(H39="Yes",OR(I39="",I39="Unknown",I39="Not applicable",IFERROR(DATEVALUE(LEFT(I39,10)),0)=0,I39&lt;D39,I39&gt;'Report setup'!$B$9)),AND(H39="No",I39&lt;&gt;"Not applicable"),AND(H39="Unknown",I39&lt;&gt;"Unknown")),OR(AND(J39="Yes",OR(K39="",K39="Unknown",K39="Not applicable",IFERROR(DATEVALUE(LEFT(K39,10)),0)=0,K39&lt;D39,K39&gt;'Report setup'!$B$9,H39&lt;&gt;"Yes",K39&lt;I39)),AND(J39="No",K39&lt;&gt;"Not applicable"),AND(J39="Unknown",K39&lt;&gt;"Unknown"),AND(H39="No",J39&lt;&gt;"No")),OR(AND(L39="Yes",OR(M39="",M39="Unknown",M39="Not applicable",IFERROR(DATEVALUE(LEFT(M39,10)),0)=0,M39&lt;D39,M39&gt;'Report setup'!$B$9,J39&lt;&gt;"Yes",M39&lt;K39)),AND(L39="No",M39&lt;&gt;"Not applicable"),AND(L39="Unknown",M39&lt;&gt;"Unknown"),AND(J39="No",L39&lt;&gt;"No")),OR(AND(N39="Yes",OR(O39="",O39="Unknown",O39="Not applicable",IFERROR(DATEVALUE(LEFT(O39,10)),0)=0,O39&lt;D39,O39&gt;'Report setup'!$B$9,L39&lt;&gt;"Yes",O39&lt;M39)),AND(N39="No",O39&lt;&gt;"Not applicable"),AND(N39="Unknown",O39&lt;&gt;"Unknown"),AND(L39="No",N39&lt;&gt;"No"))),"STAGE_STATE_OR_ORDER",IF(F39&lt;&gt;'Report setup'!$B$2,"ACCOUNT_MISMATCH",IF(COUNTIFS('Meta import'!$I$2:$I$101,G39,'Meta import'!$S$2:$S$101,"Accepted")&lt;&gt;1,"UNMATCHED_OR_AMBIGUOUS_AD",IF(COUNTIF('Mappings'!$A$2:$A$101,C39)&lt;&gt;1,"MISSING_OR_DUPLICATE_MAPPING",IF(COUNTIFS('Mappings'!$A$2:$A$101,C39,'Mappings'!$D$2:$D$101,"Accepted")&lt;&gt;1,"MAPPING_EVIDENCE","")))))))))))))))))</x:f>
      </x:c>
      <x:c r="T39" t="str">
        <x:f>IF(A39="","",IF(AND(C39&lt;&gt;"",COUNTIF($C$2:$C$101,C39)=1,D39&gt;='Report setup'!$B$7,D39&lt;='Report setup'!$B$8),"Eligible","Outside"))</x:f>
      </x:c>
      <x:c r="U39" t="str">
        <x:f>IF(A39="","",IF(AND(R39="Accepted",OR(H39="Unknown",J39="Unknown",L39="Unknown",N39="Unknown")),1,0))</x:f>
      </x:c>
      <x:c r="V39" t="str">
        <x:f>IF(R39="Accepted",A39,"")</x:f>
      </x:c>
      <x:c r="W39" t="str">
        <x:f>IF(R39="Held",A39,"")</x:f>
      </x:c>
    </x:row>
    <x:row r="40">
      <x:c r="R40" t="str">
        <x:f>IF(A40="","",IF(S40="","Accepted","Held"))</x:f>
      </x:c>
      <x:c r="S40" t="str">
        <x:f>IF(A40="","",IF(COUNTIF($A$2:$A$101,A40)&gt;1,"DUPLICATE_SOURCE_ROW_ID",IF(IFERROR(DATEVALUE(LEFT(D40,10)),0)=0,"INVALID_DATE",IF(OR(OR(LOWER(TRIM(P40))="unknown",LOWER(TRIM(P40))="not applicable",LOWER(TRIM(P40))="n/a",LOWER(TRIM(P40))="na",LOWER(TRIM(P40))="pending",LOWER(TRIM(P40))="unavailable",LOWER(TRIM(P40))="denied",LOWER(TRIM(P40))="none",LOWER(TRIM(P40))="tbd",LOWER(TRIM(P40))="to be determined",LOWER(TRIM(P40))="-"),OR(LOWER(TRIM(Q40))="unknown",LOWER(TRIM(Q40))="not applicable",LOWER(TRIM(Q40))="n/a",LOWER(TRIM(Q40))="na",LOWER(TRIM(Q40))="pending",LOWER(TRIM(Q40))="unavailable",LOWER(TRIM(Q40))="denied",LOWER(TRIM(Q40))="none",LOWER(TRIM(Q40))="tbd",LOWER(TRIM(Q40))="to be determined",LOWER(TRIM(Q40))="-")),"MISSING_OR_PLACEHOLDER",IF(OR(AND(H40&lt;&gt;"Yes",H40&lt;&gt;"No",H40&lt;&gt;"Unknown"),AND(J40&lt;&gt;"Yes",J40&lt;&gt;"No",J40&lt;&gt;"Unknown"),AND(L40&lt;&gt;"Yes",L40&lt;&gt;"No",L40&lt;&gt;"Unknown"),AND(N40&lt;&gt;"Yes",N40&lt;&gt;"No",N40&lt;&gt;"Unknown")),"INVALID_STAGE_STATE",IF(OR(AND(H40="Yes",OR(I40="",IFERROR(DATEVALUE(LEFT(I40,10)),0)=0,I40&lt;D40,I40&gt;'Report setup'!$B$9)),AND(J40="Yes",OR(K40="",IFERROR(DATEVALUE(LEFT(K40,10)),0)=0,K40&lt;D40,K40&gt;'Report setup'!$B$9)),AND(L40="Yes",OR(M40="",IFERROR(DATEVALUE(LEFT(M40,10)),0)=0,M40&lt;D40,M40&gt;'Report setup'!$B$9)),AND(N40="Yes",OR(O40="",IFERROR(DATEVALUE(LEFT(O40,10)),0)=0,O40&lt;D40,O40&gt;'Report setup'!$B$9))),"INVALID_YES_TIMESTAMP",IF(OR(AND(J40="Yes",H40&lt;&gt;"Yes"),AND(L40="Yes",J40&lt;&gt;"Yes"),AND(N40="Yes",L40&lt;&gt;"Yes")),"PARENT_NOT_YES",IF(COUNTA(A40:Q40)=0,"",IF(OR(A40="",B40="",C40="",D40="",E40="",F40="",P40="",Q40=""),"MISSING_OR_PLACEHOLDER",IF(COUNTIF($C$2:$C$101,C40)&gt;1,"DUPLICATE_CRM_KEY",IF(OR(D40&lt;'Report setup'!$B$7,D40&gt;'Report setup'!$B$8),"OUTSIDE_COHORT",IF(OR(AND(H40&lt;&gt;"Yes",H40&lt;&gt;"No",H40&lt;&gt;"Unknown"),AND(J40&lt;&gt;"Yes",J40&lt;&gt;"No",J40&lt;&gt;"Unknown"),AND(L40&lt;&gt;"Yes",L40&lt;&gt;"No",L40&lt;&gt;"Unknown"),AND(N40&lt;&gt;"Yes",N40&lt;&gt;"No",N40&lt;&gt;"Unknown")),"INVALID_STAGE_STATE",IF(OR(OR(AND(H40="Yes",OR(I40="",I40="Unknown",I40="Not applicable",IFERROR(DATEVALUE(LEFT(I40,10)),0)=0,I40&lt;D40,I40&gt;'Report setup'!$B$9)),AND(H40="No",I40&lt;&gt;"Not applicable"),AND(H40="Unknown",I40&lt;&gt;"Unknown")),OR(AND(J40="Yes",OR(K40="",K40="Unknown",K40="Not applicable",IFERROR(DATEVALUE(LEFT(K40,10)),0)=0,K40&lt;D40,K40&gt;'Report setup'!$B$9,H40&lt;&gt;"Yes",K40&lt;I40)),AND(J40="No",K40&lt;&gt;"Not applicable"),AND(J40="Unknown",K40&lt;&gt;"Unknown"),AND(H40="No",J40&lt;&gt;"No")),OR(AND(L40="Yes",OR(M40="",M40="Unknown",M40="Not applicable",IFERROR(DATEVALUE(LEFT(M40,10)),0)=0,M40&lt;D40,M40&gt;'Report setup'!$B$9,J40&lt;&gt;"Yes",M40&lt;K40)),AND(L40="No",M40&lt;&gt;"Not applicable"),AND(L40="Unknown",M40&lt;&gt;"Unknown"),AND(J40="No",L40&lt;&gt;"No")),OR(AND(N40="Yes",OR(O40="",O40="Unknown",O40="Not applicable",IFERROR(DATEVALUE(LEFT(O40,10)),0)=0,O40&lt;D40,O40&gt;'Report setup'!$B$9,L40&lt;&gt;"Yes",O40&lt;M40)),AND(N40="No",O40&lt;&gt;"Not applicable"),AND(N40="Unknown",O40&lt;&gt;"Unknown"),AND(L40="No",N40&lt;&gt;"No"))),"STAGE_STATE_OR_ORDER",IF(F40&lt;&gt;'Report setup'!$B$2,"ACCOUNT_MISMATCH",IF(COUNTIFS('Meta import'!$I$2:$I$101,G40,'Meta import'!$S$2:$S$101,"Accepted")&lt;&gt;1,"UNMATCHED_OR_AMBIGUOUS_AD",IF(COUNTIF('Mappings'!$A$2:$A$101,C40)&lt;&gt;1,"MISSING_OR_DUPLICATE_MAPPING",IF(COUNTIFS('Mappings'!$A$2:$A$101,C40,'Mappings'!$D$2:$D$101,"Accepted")&lt;&gt;1,"MAPPING_EVIDENCE","")))))))))))))))))</x:f>
      </x:c>
      <x:c r="T40" t="str">
        <x:f>IF(A40="","",IF(AND(C40&lt;&gt;"",COUNTIF($C$2:$C$101,C40)=1,D40&gt;='Report setup'!$B$7,D40&lt;='Report setup'!$B$8),"Eligible","Outside"))</x:f>
      </x:c>
      <x:c r="U40" t="str">
        <x:f>IF(A40="","",IF(AND(R40="Accepted",OR(H40="Unknown",J40="Unknown",L40="Unknown",N40="Unknown")),1,0))</x:f>
      </x:c>
      <x:c r="V40" t="str">
        <x:f>IF(R40="Accepted",A40,"")</x:f>
      </x:c>
      <x:c r="W40" t="str">
        <x:f>IF(R40="Held",A40,"")</x:f>
      </x:c>
    </x:row>
    <x:row r="41">
      <x:c r="R41" t="str">
        <x:f>IF(A41="","",IF(S41="","Accepted","Held"))</x:f>
      </x:c>
      <x:c r="S41" t="str">
        <x:f>IF(A41="","",IF(COUNTIF($A$2:$A$101,A41)&gt;1,"DUPLICATE_SOURCE_ROW_ID",IF(IFERROR(DATEVALUE(LEFT(D41,10)),0)=0,"INVALID_DATE",IF(OR(OR(LOWER(TRIM(P41))="unknown",LOWER(TRIM(P41))="not applicable",LOWER(TRIM(P41))="n/a",LOWER(TRIM(P41))="na",LOWER(TRIM(P41))="pending",LOWER(TRIM(P41))="unavailable",LOWER(TRIM(P41))="denied",LOWER(TRIM(P41))="none",LOWER(TRIM(P41))="tbd",LOWER(TRIM(P41))="to be determined",LOWER(TRIM(P41))="-"),OR(LOWER(TRIM(Q41))="unknown",LOWER(TRIM(Q41))="not applicable",LOWER(TRIM(Q41))="n/a",LOWER(TRIM(Q41))="na",LOWER(TRIM(Q41))="pending",LOWER(TRIM(Q41))="unavailable",LOWER(TRIM(Q41))="denied",LOWER(TRIM(Q41))="none",LOWER(TRIM(Q41))="tbd",LOWER(TRIM(Q41))="to be determined",LOWER(TRIM(Q41))="-")),"MISSING_OR_PLACEHOLDER",IF(OR(AND(H41&lt;&gt;"Yes",H41&lt;&gt;"No",H41&lt;&gt;"Unknown"),AND(J41&lt;&gt;"Yes",J41&lt;&gt;"No",J41&lt;&gt;"Unknown"),AND(L41&lt;&gt;"Yes",L41&lt;&gt;"No",L41&lt;&gt;"Unknown"),AND(N41&lt;&gt;"Yes",N41&lt;&gt;"No",N41&lt;&gt;"Unknown")),"INVALID_STAGE_STATE",IF(OR(AND(H41="Yes",OR(I41="",IFERROR(DATEVALUE(LEFT(I41,10)),0)=0,I41&lt;D41,I41&gt;'Report setup'!$B$9)),AND(J41="Yes",OR(K41="",IFERROR(DATEVALUE(LEFT(K41,10)),0)=0,K41&lt;D41,K41&gt;'Report setup'!$B$9)),AND(L41="Yes",OR(M41="",IFERROR(DATEVALUE(LEFT(M41,10)),0)=0,M41&lt;D41,M41&gt;'Report setup'!$B$9)),AND(N41="Yes",OR(O41="",IFERROR(DATEVALUE(LEFT(O41,10)),0)=0,O41&lt;D41,O41&gt;'Report setup'!$B$9))),"INVALID_YES_TIMESTAMP",IF(OR(AND(J41="Yes",H41&lt;&gt;"Yes"),AND(L41="Yes",J41&lt;&gt;"Yes"),AND(N41="Yes",L41&lt;&gt;"Yes")),"PARENT_NOT_YES",IF(COUNTA(A41:Q41)=0,"",IF(OR(A41="",B41="",C41="",D41="",E41="",F41="",P41="",Q41=""),"MISSING_OR_PLACEHOLDER",IF(COUNTIF($C$2:$C$101,C41)&gt;1,"DUPLICATE_CRM_KEY",IF(OR(D41&lt;'Report setup'!$B$7,D41&gt;'Report setup'!$B$8),"OUTSIDE_COHORT",IF(OR(AND(H41&lt;&gt;"Yes",H41&lt;&gt;"No",H41&lt;&gt;"Unknown"),AND(J41&lt;&gt;"Yes",J41&lt;&gt;"No",J41&lt;&gt;"Unknown"),AND(L41&lt;&gt;"Yes",L41&lt;&gt;"No",L41&lt;&gt;"Unknown"),AND(N41&lt;&gt;"Yes",N41&lt;&gt;"No",N41&lt;&gt;"Unknown")),"INVALID_STAGE_STATE",IF(OR(OR(AND(H41="Yes",OR(I41="",I41="Unknown",I41="Not applicable",IFERROR(DATEVALUE(LEFT(I41,10)),0)=0,I41&lt;D41,I41&gt;'Report setup'!$B$9)),AND(H41="No",I41&lt;&gt;"Not applicable"),AND(H41="Unknown",I41&lt;&gt;"Unknown")),OR(AND(J41="Yes",OR(K41="",K41="Unknown",K41="Not applicable",IFERROR(DATEVALUE(LEFT(K41,10)),0)=0,K41&lt;D41,K41&gt;'Report setup'!$B$9,H41&lt;&gt;"Yes",K41&lt;I41)),AND(J41="No",K41&lt;&gt;"Not applicable"),AND(J41="Unknown",K41&lt;&gt;"Unknown"),AND(H41="No",J41&lt;&gt;"No")),OR(AND(L41="Yes",OR(M41="",M41="Unknown",M41="Not applicable",IFERROR(DATEVALUE(LEFT(M41,10)),0)=0,M41&lt;D41,M41&gt;'Report setup'!$B$9,J41&lt;&gt;"Yes",M41&lt;K41)),AND(L41="No",M41&lt;&gt;"Not applicable"),AND(L41="Unknown",M41&lt;&gt;"Unknown"),AND(J41="No",L41&lt;&gt;"No")),OR(AND(N41="Yes",OR(O41="",O41="Unknown",O41="Not applicable",IFERROR(DATEVALUE(LEFT(O41,10)),0)=0,O41&lt;D41,O41&gt;'Report setup'!$B$9,L41&lt;&gt;"Yes",O41&lt;M41)),AND(N41="No",O41&lt;&gt;"Not applicable"),AND(N41="Unknown",O41&lt;&gt;"Unknown"),AND(L41="No",N41&lt;&gt;"No"))),"STAGE_STATE_OR_ORDER",IF(F41&lt;&gt;'Report setup'!$B$2,"ACCOUNT_MISMATCH",IF(COUNTIFS('Meta import'!$I$2:$I$101,G41,'Meta import'!$S$2:$S$101,"Accepted")&lt;&gt;1,"UNMATCHED_OR_AMBIGUOUS_AD",IF(COUNTIF('Mappings'!$A$2:$A$101,C41)&lt;&gt;1,"MISSING_OR_DUPLICATE_MAPPING",IF(COUNTIFS('Mappings'!$A$2:$A$101,C41,'Mappings'!$D$2:$D$101,"Accepted")&lt;&gt;1,"MAPPING_EVIDENCE","")))))))))))))))))</x:f>
      </x:c>
      <x:c r="T41" t="str">
        <x:f>IF(A41="","",IF(AND(C41&lt;&gt;"",COUNTIF($C$2:$C$101,C41)=1,D41&gt;='Report setup'!$B$7,D41&lt;='Report setup'!$B$8),"Eligible","Outside"))</x:f>
      </x:c>
      <x:c r="U41" t="str">
        <x:f>IF(A41="","",IF(AND(R41="Accepted",OR(H41="Unknown",J41="Unknown",L41="Unknown",N41="Unknown")),1,0))</x:f>
      </x:c>
      <x:c r="V41" t="str">
        <x:f>IF(R41="Accepted",A41,"")</x:f>
      </x:c>
      <x:c r="W41" t="str">
        <x:f>IF(R41="Held",A41,"")</x:f>
      </x:c>
    </x:row>
    <x:row r="42">
      <x:c r="R42" t="str">
        <x:f>IF(A42="","",IF(S42="","Accepted","Held"))</x:f>
      </x:c>
      <x:c r="S42" t="str">
        <x:f>IF(A42="","",IF(COUNTIF($A$2:$A$101,A42)&gt;1,"DUPLICATE_SOURCE_ROW_ID",IF(IFERROR(DATEVALUE(LEFT(D42,10)),0)=0,"INVALID_DATE",IF(OR(OR(LOWER(TRIM(P42))="unknown",LOWER(TRIM(P42))="not applicable",LOWER(TRIM(P42))="n/a",LOWER(TRIM(P42))="na",LOWER(TRIM(P42))="pending",LOWER(TRIM(P42))="unavailable",LOWER(TRIM(P42))="denied",LOWER(TRIM(P42))="none",LOWER(TRIM(P42))="tbd",LOWER(TRIM(P42))="to be determined",LOWER(TRIM(P42))="-"),OR(LOWER(TRIM(Q42))="unknown",LOWER(TRIM(Q42))="not applicable",LOWER(TRIM(Q42))="n/a",LOWER(TRIM(Q42))="na",LOWER(TRIM(Q42))="pending",LOWER(TRIM(Q42))="unavailable",LOWER(TRIM(Q42))="denied",LOWER(TRIM(Q42))="none",LOWER(TRIM(Q42))="tbd",LOWER(TRIM(Q42))="to be determined",LOWER(TRIM(Q42))="-")),"MISSING_OR_PLACEHOLDER",IF(OR(AND(H42&lt;&gt;"Yes",H42&lt;&gt;"No",H42&lt;&gt;"Unknown"),AND(J42&lt;&gt;"Yes",J42&lt;&gt;"No",J42&lt;&gt;"Unknown"),AND(L42&lt;&gt;"Yes",L42&lt;&gt;"No",L42&lt;&gt;"Unknown"),AND(N42&lt;&gt;"Yes",N42&lt;&gt;"No",N42&lt;&gt;"Unknown")),"INVALID_STAGE_STATE",IF(OR(AND(H42="Yes",OR(I42="",IFERROR(DATEVALUE(LEFT(I42,10)),0)=0,I42&lt;D42,I42&gt;'Report setup'!$B$9)),AND(J42="Yes",OR(K42="",IFERROR(DATEVALUE(LEFT(K42,10)),0)=0,K42&lt;D42,K42&gt;'Report setup'!$B$9)),AND(L42="Yes",OR(M42="",IFERROR(DATEVALUE(LEFT(M42,10)),0)=0,M42&lt;D42,M42&gt;'Report setup'!$B$9)),AND(N42="Yes",OR(O42="",IFERROR(DATEVALUE(LEFT(O42,10)),0)=0,O42&lt;D42,O42&gt;'Report setup'!$B$9))),"INVALID_YES_TIMESTAMP",IF(OR(AND(J42="Yes",H42&lt;&gt;"Yes"),AND(L42="Yes",J42&lt;&gt;"Yes"),AND(N42="Yes",L42&lt;&gt;"Yes")),"PARENT_NOT_YES",IF(COUNTA(A42:Q42)=0,"",IF(OR(A42="",B42="",C42="",D42="",E42="",F42="",P42="",Q42=""),"MISSING_OR_PLACEHOLDER",IF(COUNTIF($C$2:$C$101,C42)&gt;1,"DUPLICATE_CRM_KEY",IF(OR(D42&lt;'Report setup'!$B$7,D42&gt;'Report setup'!$B$8),"OUTSIDE_COHORT",IF(OR(AND(H42&lt;&gt;"Yes",H42&lt;&gt;"No",H42&lt;&gt;"Unknown"),AND(J42&lt;&gt;"Yes",J42&lt;&gt;"No",J42&lt;&gt;"Unknown"),AND(L42&lt;&gt;"Yes",L42&lt;&gt;"No",L42&lt;&gt;"Unknown"),AND(N42&lt;&gt;"Yes",N42&lt;&gt;"No",N42&lt;&gt;"Unknown")),"INVALID_STAGE_STATE",IF(OR(OR(AND(H42="Yes",OR(I42="",I42="Unknown",I42="Not applicable",IFERROR(DATEVALUE(LEFT(I42,10)),0)=0,I42&lt;D42,I42&gt;'Report setup'!$B$9)),AND(H42="No",I42&lt;&gt;"Not applicable"),AND(H42="Unknown",I42&lt;&gt;"Unknown")),OR(AND(J42="Yes",OR(K42="",K42="Unknown",K42="Not applicable",IFERROR(DATEVALUE(LEFT(K42,10)),0)=0,K42&lt;D42,K42&gt;'Report setup'!$B$9,H42&lt;&gt;"Yes",K42&lt;I42)),AND(J42="No",K42&lt;&gt;"Not applicable"),AND(J42="Unknown",K42&lt;&gt;"Unknown"),AND(H42="No",J42&lt;&gt;"No")),OR(AND(L42="Yes",OR(M42="",M42="Unknown",M42="Not applicable",IFERROR(DATEVALUE(LEFT(M42,10)),0)=0,M42&lt;D42,M42&gt;'Report setup'!$B$9,J42&lt;&gt;"Yes",M42&lt;K42)),AND(L42="No",M42&lt;&gt;"Not applicable"),AND(L42="Unknown",M42&lt;&gt;"Unknown"),AND(J42="No",L42&lt;&gt;"No")),OR(AND(N42="Yes",OR(O42="",O42="Unknown",O42="Not applicable",IFERROR(DATEVALUE(LEFT(O42,10)),0)=0,O42&lt;D42,O42&gt;'Report setup'!$B$9,L42&lt;&gt;"Yes",O42&lt;M42)),AND(N42="No",O42&lt;&gt;"Not applicable"),AND(N42="Unknown",O42&lt;&gt;"Unknown"),AND(L42="No",N42&lt;&gt;"No"))),"STAGE_STATE_OR_ORDER",IF(F42&lt;&gt;'Report setup'!$B$2,"ACCOUNT_MISMATCH",IF(COUNTIFS('Meta import'!$I$2:$I$101,G42,'Meta import'!$S$2:$S$101,"Accepted")&lt;&gt;1,"UNMATCHED_OR_AMBIGUOUS_AD",IF(COUNTIF('Mappings'!$A$2:$A$101,C42)&lt;&gt;1,"MISSING_OR_DUPLICATE_MAPPING",IF(COUNTIFS('Mappings'!$A$2:$A$101,C42,'Mappings'!$D$2:$D$101,"Accepted")&lt;&gt;1,"MAPPING_EVIDENCE","")))))))))))))))))</x:f>
      </x:c>
      <x:c r="T42" t="str">
        <x:f>IF(A42="","",IF(AND(C42&lt;&gt;"",COUNTIF($C$2:$C$101,C42)=1,D42&gt;='Report setup'!$B$7,D42&lt;='Report setup'!$B$8),"Eligible","Outside"))</x:f>
      </x:c>
      <x:c r="U42" t="str">
        <x:f>IF(A42="","",IF(AND(R42="Accepted",OR(H42="Unknown",J42="Unknown",L42="Unknown",N42="Unknown")),1,0))</x:f>
      </x:c>
      <x:c r="V42" t="str">
        <x:f>IF(R42="Accepted",A42,"")</x:f>
      </x:c>
      <x:c r="W42" t="str">
        <x:f>IF(R42="Held",A42,"")</x:f>
      </x:c>
    </x:row>
    <x:row r="43">
      <x:c r="R43" t="str">
        <x:f>IF(A43="","",IF(S43="","Accepted","Held"))</x:f>
      </x:c>
      <x:c r="S43" t="str">
        <x:f>IF(A43="","",IF(COUNTIF($A$2:$A$101,A43)&gt;1,"DUPLICATE_SOURCE_ROW_ID",IF(IFERROR(DATEVALUE(LEFT(D43,10)),0)=0,"INVALID_DATE",IF(OR(OR(LOWER(TRIM(P43))="unknown",LOWER(TRIM(P43))="not applicable",LOWER(TRIM(P43))="n/a",LOWER(TRIM(P43))="na",LOWER(TRIM(P43))="pending",LOWER(TRIM(P43))="unavailable",LOWER(TRIM(P43))="denied",LOWER(TRIM(P43))="none",LOWER(TRIM(P43))="tbd",LOWER(TRIM(P43))="to be determined",LOWER(TRIM(P43))="-"),OR(LOWER(TRIM(Q43))="unknown",LOWER(TRIM(Q43))="not applicable",LOWER(TRIM(Q43))="n/a",LOWER(TRIM(Q43))="na",LOWER(TRIM(Q43))="pending",LOWER(TRIM(Q43))="unavailable",LOWER(TRIM(Q43))="denied",LOWER(TRIM(Q43))="none",LOWER(TRIM(Q43))="tbd",LOWER(TRIM(Q43))="to be determined",LOWER(TRIM(Q43))="-")),"MISSING_OR_PLACEHOLDER",IF(OR(AND(H43&lt;&gt;"Yes",H43&lt;&gt;"No",H43&lt;&gt;"Unknown"),AND(J43&lt;&gt;"Yes",J43&lt;&gt;"No",J43&lt;&gt;"Unknown"),AND(L43&lt;&gt;"Yes",L43&lt;&gt;"No",L43&lt;&gt;"Unknown"),AND(N43&lt;&gt;"Yes",N43&lt;&gt;"No",N43&lt;&gt;"Unknown")),"INVALID_STAGE_STATE",IF(OR(AND(H43="Yes",OR(I43="",IFERROR(DATEVALUE(LEFT(I43,10)),0)=0,I43&lt;D43,I43&gt;'Report setup'!$B$9)),AND(J43="Yes",OR(K43="",IFERROR(DATEVALUE(LEFT(K43,10)),0)=0,K43&lt;D43,K43&gt;'Report setup'!$B$9)),AND(L43="Yes",OR(M43="",IFERROR(DATEVALUE(LEFT(M43,10)),0)=0,M43&lt;D43,M43&gt;'Report setup'!$B$9)),AND(N43="Yes",OR(O43="",IFERROR(DATEVALUE(LEFT(O43,10)),0)=0,O43&lt;D43,O43&gt;'Report setup'!$B$9))),"INVALID_YES_TIMESTAMP",IF(OR(AND(J43="Yes",H43&lt;&gt;"Yes"),AND(L43="Yes",J43&lt;&gt;"Yes"),AND(N43="Yes",L43&lt;&gt;"Yes")),"PARENT_NOT_YES",IF(COUNTA(A43:Q43)=0,"",IF(OR(A43="",B43="",C43="",D43="",E43="",F43="",P43="",Q43=""),"MISSING_OR_PLACEHOLDER",IF(COUNTIF($C$2:$C$101,C43)&gt;1,"DUPLICATE_CRM_KEY",IF(OR(D43&lt;'Report setup'!$B$7,D43&gt;'Report setup'!$B$8),"OUTSIDE_COHORT",IF(OR(AND(H43&lt;&gt;"Yes",H43&lt;&gt;"No",H43&lt;&gt;"Unknown"),AND(J43&lt;&gt;"Yes",J43&lt;&gt;"No",J43&lt;&gt;"Unknown"),AND(L43&lt;&gt;"Yes",L43&lt;&gt;"No",L43&lt;&gt;"Unknown"),AND(N43&lt;&gt;"Yes",N43&lt;&gt;"No",N43&lt;&gt;"Unknown")),"INVALID_STAGE_STATE",IF(OR(OR(AND(H43="Yes",OR(I43="",I43="Unknown",I43="Not applicable",IFERROR(DATEVALUE(LEFT(I43,10)),0)=0,I43&lt;D43,I43&gt;'Report setup'!$B$9)),AND(H43="No",I43&lt;&gt;"Not applicable"),AND(H43="Unknown",I43&lt;&gt;"Unknown")),OR(AND(J43="Yes",OR(K43="",K43="Unknown",K43="Not applicable",IFERROR(DATEVALUE(LEFT(K43,10)),0)=0,K43&lt;D43,K43&gt;'Report setup'!$B$9,H43&lt;&gt;"Yes",K43&lt;I43)),AND(J43="No",K43&lt;&gt;"Not applicable"),AND(J43="Unknown",K43&lt;&gt;"Unknown"),AND(H43="No",J43&lt;&gt;"No")),OR(AND(L43="Yes",OR(M43="",M43="Unknown",M43="Not applicable",IFERROR(DATEVALUE(LEFT(M43,10)),0)=0,M43&lt;D43,M43&gt;'Report setup'!$B$9,J43&lt;&gt;"Yes",M43&lt;K43)),AND(L43="No",M43&lt;&gt;"Not applicable"),AND(L43="Unknown",M43&lt;&gt;"Unknown"),AND(J43="No",L43&lt;&gt;"No")),OR(AND(N43="Yes",OR(O43="",O43="Unknown",O43="Not applicable",IFERROR(DATEVALUE(LEFT(O43,10)),0)=0,O43&lt;D43,O43&gt;'Report setup'!$B$9,L43&lt;&gt;"Yes",O43&lt;M43)),AND(N43="No",O43&lt;&gt;"Not applicable"),AND(N43="Unknown",O43&lt;&gt;"Unknown"),AND(L43="No",N43&lt;&gt;"No"))),"STAGE_STATE_OR_ORDER",IF(F43&lt;&gt;'Report setup'!$B$2,"ACCOUNT_MISMATCH",IF(COUNTIFS('Meta import'!$I$2:$I$101,G43,'Meta import'!$S$2:$S$101,"Accepted")&lt;&gt;1,"UNMATCHED_OR_AMBIGUOUS_AD",IF(COUNTIF('Mappings'!$A$2:$A$101,C43)&lt;&gt;1,"MISSING_OR_DUPLICATE_MAPPING",IF(COUNTIFS('Mappings'!$A$2:$A$101,C43,'Mappings'!$D$2:$D$101,"Accepted")&lt;&gt;1,"MAPPING_EVIDENCE","")))))))))))))))))</x:f>
      </x:c>
      <x:c r="T43" t="str">
        <x:f>IF(A43="","",IF(AND(C43&lt;&gt;"",COUNTIF($C$2:$C$101,C43)=1,D43&gt;='Report setup'!$B$7,D43&lt;='Report setup'!$B$8),"Eligible","Outside"))</x:f>
      </x:c>
      <x:c r="U43" t="str">
        <x:f>IF(A43="","",IF(AND(R43="Accepted",OR(H43="Unknown",J43="Unknown",L43="Unknown",N43="Unknown")),1,0))</x:f>
      </x:c>
      <x:c r="V43" t="str">
        <x:f>IF(R43="Accepted",A43,"")</x:f>
      </x:c>
      <x:c r="W43" t="str">
        <x:f>IF(R43="Held",A43,"")</x:f>
      </x:c>
    </x:row>
    <x:row r="44">
      <x:c r="R44" t="str">
        <x:f>IF(A44="","",IF(S44="","Accepted","Held"))</x:f>
      </x:c>
      <x:c r="S44" t="str">
        <x:f>IF(A44="","",IF(COUNTIF($A$2:$A$101,A44)&gt;1,"DUPLICATE_SOURCE_ROW_ID",IF(IFERROR(DATEVALUE(LEFT(D44,10)),0)=0,"INVALID_DATE",IF(OR(OR(LOWER(TRIM(P44))="unknown",LOWER(TRIM(P44))="not applicable",LOWER(TRIM(P44))="n/a",LOWER(TRIM(P44))="na",LOWER(TRIM(P44))="pending",LOWER(TRIM(P44))="unavailable",LOWER(TRIM(P44))="denied",LOWER(TRIM(P44))="none",LOWER(TRIM(P44))="tbd",LOWER(TRIM(P44))="to be determined",LOWER(TRIM(P44))="-"),OR(LOWER(TRIM(Q44))="unknown",LOWER(TRIM(Q44))="not applicable",LOWER(TRIM(Q44))="n/a",LOWER(TRIM(Q44))="na",LOWER(TRIM(Q44))="pending",LOWER(TRIM(Q44))="unavailable",LOWER(TRIM(Q44))="denied",LOWER(TRIM(Q44))="none",LOWER(TRIM(Q44))="tbd",LOWER(TRIM(Q44))="to be determined",LOWER(TRIM(Q44))="-")),"MISSING_OR_PLACEHOLDER",IF(OR(AND(H44&lt;&gt;"Yes",H44&lt;&gt;"No",H44&lt;&gt;"Unknown"),AND(J44&lt;&gt;"Yes",J44&lt;&gt;"No",J44&lt;&gt;"Unknown"),AND(L44&lt;&gt;"Yes",L44&lt;&gt;"No",L44&lt;&gt;"Unknown"),AND(N44&lt;&gt;"Yes",N44&lt;&gt;"No",N44&lt;&gt;"Unknown")),"INVALID_STAGE_STATE",IF(OR(AND(H44="Yes",OR(I44="",IFERROR(DATEVALUE(LEFT(I44,10)),0)=0,I44&lt;D44,I44&gt;'Report setup'!$B$9)),AND(J44="Yes",OR(K44="",IFERROR(DATEVALUE(LEFT(K44,10)),0)=0,K44&lt;D44,K44&gt;'Report setup'!$B$9)),AND(L44="Yes",OR(M44="",IFERROR(DATEVALUE(LEFT(M44,10)),0)=0,M44&lt;D44,M44&gt;'Report setup'!$B$9)),AND(N44="Yes",OR(O44="",IFERROR(DATEVALUE(LEFT(O44,10)),0)=0,O44&lt;D44,O44&gt;'Report setup'!$B$9))),"INVALID_YES_TIMESTAMP",IF(OR(AND(J44="Yes",H44&lt;&gt;"Yes"),AND(L44="Yes",J44&lt;&gt;"Yes"),AND(N44="Yes",L44&lt;&gt;"Yes")),"PARENT_NOT_YES",IF(COUNTA(A44:Q44)=0,"",IF(OR(A44="",B44="",C44="",D44="",E44="",F44="",P44="",Q44=""),"MISSING_OR_PLACEHOLDER",IF(COUNTIF($C$2:$C$101,C44)&gt;1,"DUPLICATE_CRM_KEY",IF(OR(D44&lt;'Report setup'!$B$7,D44&gt;'Report setup'!$B$8),"OUTSIDE_COHORT",IF(OR(AND(H44&lt;&gt;"Yes",H44&lt;&gt;"No",H44&lt;&gt;"Unknown"),AND(J44&lt;&gt;"Yes",J44&lt;&gt;"No",J44&lt;&gt;"Unknown"),AND(L44&lt;&gt;"Yes",L44&lt;&gt;"No",L44&lt;&gt;"Unknown"),AND(N44&lt;&gt;"Yes",N44&lt;&gt;"No",N44&lt;&gt;"Unknown")),"INVALID_STAGE_STATE",IF(OR(OR(AND(H44="Yes",OR(I44="",I44="Unknown",I44="Not applicable",IFERROR(DATEVALUE(LEFT(I44,10)),0)=0,I44&lt;D44,I44&gt;'Report setup'!$B$9)),AND(H44="No",I44&lt;&gt;"Not applicable"),AND(H44="Unknown",I44&lt;&gt;"Unknown")),OR(AND(J44="Yes",OR(K44="",K44="Unknown",K44="Not applicable",IFERROR(DATEVALUE(LEFT(K44,10)),0)=0,K44&lt;D44,K44&gt;'Report setup'!$B$9,H44&lt;&gt;"Yes",K44&lt;I44)),AND(J44="No",K44&lt;&gt;"Not applicable"),AND(J44="Unknown",K44&lt;&gt;"Unknown"),AND(H44="No",J44&lt;&gt;"No")),OR(AND(L44="Yes",OR(M44="",M44="Unknown",M44="Not applicable",IFERROR(DATEVALUE(LEFT(M44,10)),0)=0,M44&lt;D44,M44&gt;'Report setup'!$B$9,J44&lt;&gt;"Yes",M44&lt;K44)),AND(L44="No",M44&lt;&gt;"Not applicable"),AND(L44="Unknown",M44&lt;&gt;"Unknown"),AND(J44="No",L44&lt;&gt;"No")),OR(AND(N44="Yes",OR(O44="",O44="Unknown",O44="Not applicable",IFERROR(DATEVALUE(LEFT(O44,10)),0)=0,O44&lt;D44,O44&gt;'Report setup'!$B$9,L44&lt;&gt;"Yes",O44&lt;M44)),AND(N44="No",O44&lt;&gt;"Not applicable"),AND(N44="Unknown",O44&lt;&gt;"Unknown"),AND(L44="No",N44&lt;&gt;"No"))),"STAGE_STATE_OR_ORDER",IF(F44&lt;&gt;'Report setup'!$B$2,"ACCOUNT_MISMATCH",IF(COUNTIFS('Meta import'!$I$2:$I$101,G44,'Meta import'!$S$2:$S$101,"Accepted")&lt;&gt;1,"UNMATCHED_OR_AMBIGUOUS_AD",IF(COUNTIF('Mappings'!$A$2:$A$101,C44)&lt;&gt;1,"MISSING_OR_DUPLICATE_MAPPING",IF(COUNTIFS('Mappings'!$A$2:$A$101,C44,'Mappings'!$D$2:$D$101,"Accepted")&lt;&gt;1,"MAPPING_EVIDENCE","")))))))))))))))))</x:f>
      </x:c>
      <x:c r="T44" t="str">
        <x:f>IF(A44="","",IF(AND(C44&lt;&gt;"",COUNTIF($C$2:$C$101,C44)=1,D44&gt;='Report setup'!$B$7,D44&lt;='Report setup'!$B$8),"Eligible","Outside"))</x:f>
      </x:c>
      <x:c r="U44" t="str">
        <x:f>IF(A44="","",IF(AND(R44="Accepted",OR(H44="Unknown",J44="Unknown",L44="Unknown",N44="Unknown")),1,0))</x:f>
      </x:c>
      <x:c r="V44" t="str">
        <x:f>IF(R44="Accepted",A44,"")</x:f>
      </x:c>
      <x:c r="W44" t="str">
        <x:f>IF(R44="Held",A44,"")</x:f>
      </x:c>
    </x:row>
    <x:row r="45">
      <x:c r="R45" t="str">
        <x:f>IF(A45="","",IF(S45="","Accepted","Held"))</x:f>
      </x:c>
      <x:c r="S45" t="str">
        <x:f>IF(A45="","",IF(COUNTIF($A$2:$A$101,A45)&gt;1,"DUPLICATE_SOURCE_ROW_ID",IF(IFERROR(DATEVALUE(LEFT(D45,10)),0)=0,"INVALID_DATE",IF(OR(OR(LOWER(TRIM(P45))="unknown",LOWER(TRIM(P45))="not applicable",LOWER(TRIM(P45))="n/a",LOWER(TRIM(P45))="na",LOWER(TRIM(P45))="pending",LOWER(TRIM(P45))="unavailable",LOWER(TRIM(P45))="denied",LOWER(TRIM(P45))="none",LOWER(TRIM(P45))="tbd",LOWER(TRIM(P45))="to be determined",LOWER(TRIM(P45))="-"),OR(LOWER(TRIM(Q45))="unknown",LOWER(TRIM(Q45))="not applicable",LOWER(TRIM(Q45))="n/a",LOWER(TRIM(Q45))="na",LOWER(TRIM(Q45))="pending",LOWER(TRIM(Q45))="unavailable",LOWER(TRIM(Q45))="denied",LOWER(TRIM(Q45))="none",LOWER(TRIM(Q45))="tbd",LOWER(TRIM(Q45))="to be determined",LOWER(TRIM(Q45))="-")),"MISSING_OR_PLACEHOLDER",IF(OR(AND(H45&lt;&gt;"Yes",H45&lt;&gt;"No",H45&lt;&gt;"Unknown"),AND(J45&lt;&gt;"Yes",J45&lt;&gt;"No",J45&lt;&gt;"Unknown"),AND(L45&lt;&gt;"Yes",L45&lt;&gt;"No",L45&lt;&gt;"Unknown"),AND(N45&lt;&gt;"Yes",N45&lt;&gt;"No",N45&lt;&gt;"Unknown")),"INVALID_STAGE_STATE",IF(OR(AND(H45="Yes",OR(I45="",IFERROR(DATEVALUE(LEFT(I45,10)),0)=0,I45&lt;D45,I45&gt;'Report setup'!$B$9)),AND(J45="Yes",OR(K45="",IFERROR(DATEVALUE(LEFT(K45,10)),0)=0,K45&lt;D45,K45&gt;'Report setup'!$B$9)),AND(L45="Yes",OR(M45="",IFERROR(DATEVALUE(LEFT(M45,10)),0)=0,M45&lt;D45,M45&gt;'Report setup'!$B$9)),AND(N45="Yes",OR(O45="",IFERROR(DATEVALUE(LEFT(O45,10)),0)=0,O45&lt;D45,O45&gt;'Report setup'!$B$9))),"INVALID_YES_TIMESTAMP",IF(OR(AND(J45="Yes",H45&lt;&gt;"Yes"),AND(L45="Yes",J45&lt;&gt;"Yes"),AND(N45="Yes",L45&lt;&gt;"Yes")),"PARENT_NOT_YES",IF(COUNTA(A45:Q45)=0,"",IF(OR(A45="",B45="",C45="",D45="",E45="",F45="",P45="",Q45=""),"MISSING_OR_PLACEHOLDER",IF(COUNTIF($C$2:$C$101,C45)&gt;1,"DUPLICATE_CRM_KEY",IF(OR(D45&lt;'Report setup'!$B$7,D45&gt;'Report setup'!$B$8),"OUTSIDE_COHORT",IF(OR(AND(H45&lt;&gt;"Yes",H45&lt;&gt;"No",H45&lt;&gt;"Unknown"),AND(J45&lt;&gt;"Yes",J45&lt;&gt;"No",J45&lt;&gt;"Unknown"),AND(L45&lt;&gt;"Yes",L45&lt;&gt;"No",L45&lt;&gt;"Unknown"),AND(N45&lt;&gt;"Yes",N45&lt;&gt;"No",N45&lt;&gt;"Unknown")),"INVALID_STAGE_STATE",IF(OR(OR(AND(H45="Yes",OR(I45="",I45="Unknown",I45="Not applicable",IFERROR(DATEVALUE(LEFT(I45,10)),0)=0,I45&lt;D45,I45&gt;'Report setup'!$B$9)),AND(H45="No",I45&lt;&gt;"Not applicable"),AND(H45="Unknown",I45&lt;&gt;"Unknown")),OR(AND(J45="Yes",OR(K45="",K45="Unknown",K45="Not applicable",IFERROR(DATEVALUE(LEFT(K45,10)),0)=0,K45&lt;D45,K45&gt;'Report setup'!$B$9,H45&lt;&gt;"Yes",K45&lt;I45)),AND(J45="No",K45&lt;&gt;"Not applicable"),AND(J45="Unknown",K45&lt;&gt;"Unknown"),AND(H45="No",J45&lt;&gt;"No")),OR(AND(L45="Yes",OR(M45="",M45="Unknown",M45="Not applicable",IFERROR(DATEVALUE(LEFT(M45,10)),0)=0,M45&lt;D45,M45&gt;'Report setup'!$B$9,J45&lt;&gt;"Yes",M45&lt;K45)),AND(L45="No",M45&lt;&gt;"Not applicable"),AND(L45="Unknown",M45&lt;&gt;"Unknown"),AND(J45="No",L45&lt;&gt;"No")),OR(AND(N45="Yes",OR(O45="",O45="Unknown",O45="Not applicable",IFERROR(DATEVALUE(LEFT(O45,10)),0)=0,O45&lt;D45,O45&gt;'Report setup'!$B$9,L45&lt;&gt;"Yes",O45&lt;M45)),AND(N45="No",O45&lt;&gt;"Not applicable"),AND(N45="Unknown",O45&lt;&gt;"Unknown"),AND(L45="No",N45&lt;&gt;"No"))),"STAGE_STATE_OR_ORDER",IF(F45&lt;&gt;'Report setup'!$B$2,"ACCOUNT_MISMATCH",IF(COUNTIFS('Meta import'!$I$2:$I$101,G45,'Meta import'!$S$2:$S$101,"Accepted")&lt;&gt;1,"UNMATCHED_OR_AMBIGUOUS_AD",IF(COUNTIF('Mappings'!$A$2:$A$101,C45)&lt;&gt;1,"MISSING_OR_DUPLICATE_MAPPING",IF(COUNTIFS('Mappings'!$A$2:$A$101,C45,'Mappings'!$D$2:$D$101,"Accepted")&lt;&gt;1,"MAPPING_EVIDENCE","")))))))))))))))))</x:f>
      </x:c>
      <x:c r="T45" t="str">
        <x:f>IF(A45="","",IF(AND(C45&lt;&gt;"",COUNTIF($C$2:$C$101,C45)=1,D45&gt;='Report setup'!$B$7,D45&lt;='Report setup'!$B$8),"Eligible","Outside"))</x:f>
      </x:c>
      <x:c r="U45" t="str">
        <x:f>IF(A45="","",IF(AND(R45="Accepted",OR(H45="Unknown",J45="Unknown",L45="Unknown",N45="Unknown")),1,0))</x:f>
      </x:c>
      <x:c r="V45" t="str">
        <x:f>IF(R45="Accepted",A45,"")</x:f>
      </x:c>
      <x:c r="W45" t="str">
        <x:f>IF(R45="Held",A45,"")</x:f>
      </x:c>
    </x:row>
    <x:row r="46">
      <x:c r="R46" t="str">
        <x:f>IF(A46="","",IF(S46="","Accepted","Held"))</x:f>
      </x:c>
      <x:c r="S46" t="str">
        <x:f>IF(A46="","",IF(COUNTIF($A$2:$A$101,A46)&gt;1,"DUPLICATE_SOURCE_ROW_ID",IF(IFERROR(DATEVALUE(LEFT(D46,10)),0)=0,"INVALID_DATE",IF(OR(OR(LOWER(TRIM(P46))="unknown",LOWER(TRIM(P46))="not applicable",LOWER(TRIM(P46))="n/a",LOWER(TRIM(P46))="na",LOWER(TRIM(P46))="pending",LOWER(TRIM(P46))="unavailable",LOWER(TRIM(P46))="denied",LOWER(TRIM(P46))="none",LOWER(TRIM(P46))="tbd",LOWER(TRIM(P46))="to be determined",LOWER(TRIM(P46))="-"),OR(LOWER(TRIM(Q46))="unknown",LOWER(TRIM(Q46))="not applicable",LOWER(TRIM(Q46))="n/a",LOWER(TRIM(Q46))="na",LOWER(TRIM(Q46))="pending",LOWER(TRIM(Q46))="unavailable",LOWER(TRIM(Q46))="denied",LOWER(TRIM(Q46))="none",LOWER(TRIM(Q46))="tbd",LOWER(TRIM(Q46))="to be determined",LOWER(TRIM(Q46))="-")),"MISSING_OR_PLACEHOLDER",IF(OR(AND(H46&lt;&gt;"Yes",H46&lt;&gt;"No",H46&lt;&gt;"Unknown"),AND(J46&lt;&gt;"Yes",J46&lt;&gt;"No",J46&lt;&gt;"Unknown"),AND(L46&lt;&gt;"Yes",L46&lt;&gt;"No",L46&lt;&gt;"Unknown"),AND(N46&lt;&gt;"Yes",N46&lt;&gt;"No",N46&lt;&gt;"Unknown")),"INVALID_STAGE_STATE",IF(OR(AND(H46="Yes",OR(I46="",IFERROR(DATEVALUE(LEFT(I46,10)),0)=0,I46&lt;D46,I46&gt;'Report setup'!$B$9)),AND(J46="Yes",OR(K46="",IFERROR(DATEVALUE(LEFT(K46,10)),0)=0,K46&lt;D46,K46&gt;'Report setup'!$B$9)),AND(L46="Yes",OR(M46="",IFERROR(DATEVALUE(LEFT(M46,10)),0)=0,M46&lt;D46,M46&gt;'Report setup'!$B$9)),AND(N46="Yes",OR(O46="",IFERROR(DATEVALUE(LEFT(O46,10)),0)=0,O46&lt;D46,O46&gt;'Report setup'!$B$9))),"INVALID_YES_TIMESTAMP",IF(OR(AND(J46="Yes",H46&lt;&gt;"Yes"),AND(L46="Yes",J46&lt;&gt;"Yes"),AND(N46="Yes",L46&lt;&gt;"Yes")),"PARENT_NOT_YES",IF(COUNTA(A46:Q46)=0,"",IF(OR(A46="",B46="",C46="",D46="",E46="",F46="",P46="",Q46=""),"MISSING_OR_PLACEHOLDER",IF(COUNTIF($C$2:$C$101,C46)&gt;1,"DUPLICATE_CRM_KEY",IF(OR(D46&lt;'Report setup'!$B$7,D46&gt;'Report setup'!$B$8),"OUTSIDE_COHORT",IF(OR(AND(H46&lt;&gt;"Yes",H46&lt;&gt;"No",H46&lt;&gt;"Unknown"),AND(J46&lt;&gt;"Yes",J46&lt;&gt;"No",J46&lt;&gt;"Unknown"),AND(L46&lt;&gt;"Yes",L46&lt;&gt;"No",L46&lt;&gt;"Unknown"),AND(N46&lt;&gt;"Yes",N46&lt;&gt;"No",N46&lt;&gt;"Unknown")),"INVALID_STAGE_STATE",IF(OR(OR(AND(H46="Yes",OR(I46="",I46="Unknown",I46="Not applicable",IFERROR(DATEVALUE(LEFT(I46,10)),0)=0,I46&lt;D46,I46&gt;'Report setup'!$B$9)),AND(H46="No",I46&lt;&gt;"Not applicable"),AND(H46="Unknown",I46&lt;&gt;"Unknown")),OR(AND(J46="Yes",OR(K46="",K46="Unknown",K46="Not applicable",IFERROR(DATEVALUE(LEFT(K46,10)),0)=0,K46&lt;D46,K46&gt;'Report setup'!$B$9,H46&lt;&gt;"Yes",K46&lt;I46)),AND(J46="No",K46&lt;&gt;"Not applicable"),AND(J46="Unknown",K46&lt;&gt;"Unknown"),AND(H46="No",J46&lt;&gt;"No")),OR(AND(L46="Yes",OR(M46="",M46="Unknown",M46="Not applicable",IFERROR(DATEVALUE(LEFT(M46,10)),0)=0,M46&lt;D46,M46&gt;'Report setup'!$B$9,J46&lt;&gt;"Yes",M46&lt;K46)),AND(L46="No",M46&lt;&gt;"Not applicable"),AND(L46="Unknown",M46&lt;&gt;"Unknown"),AND(J46="No",L46&lt;&gt;"No")),OR(AND(N46="Yes",OR(O46="",O46="Unknown",O46="Not applicable",IFERROR(DATEVALUE(LEFT(O46,10)),0)=0,O46&lt;D46,O46&gt;'Report setup'!$B$9,L46&lt;&gt;"Yes",O46&lt;M46)),AND(N46="No",O46&lt;&gt;"Not applicable"),AND(N46="Unknown",O46&lt;&gt;"Unknown"),AND(L46="No",N46&lt;&gt;"No"))),"STAGE_STATE_OR_ORDER",IF(F46&lt;&gt;'Report setup'!$B$2,"ACCOUNT_MISMATCH",IF(COUNTIFS('Meta import'!$I$2:$I$101,G46,'Meta import'!$S$2:$S$101,"Accepted")&lt;&gt;1,"UNMATCHED_OR_AMBIGUOUS_AD",IF(COUNTIF('Mappings'!$A$2:$A$101,C46)&lt;&gt;1,"MISSING_OR_DUPLICATE_MAPPING",IF(COUNTIFS('Mappings'!$A$2:$A$101,C46,'Mappings'!$D$2:$D$101,"Accepted")&lt;&gt;1,"MAPPING_EVIDENCE","")))))))))))))))))</x:f>
      </x:c>
      <x:c r="T46" t="str">
        <x:f>IF(A46="","",IF(AND(C46&lt;&gt;"",COUNTIF($C$2:$C$101,C46)=1,D46&gt;='Report setup'!$B$7,D46&lt;='Report setup'!$B$8),"Eligible","Outside"))</x:f>
      </x:c>
      <x:c r="U46" t="str">
        <x:f>IF(A46="","",IF(AND(R46="Accepted",OR(H46="Unknown",J46="Unknown",L46="Unknown",N46="Unknown")),1,0))</x:f>
      </x:c>
      <x:c r="V46" t="str">
        <x:f>IF(R46="Accepted",A46,"")</x:f>
      </x:c>
      <x:c r="W46" t="str">
        <x:f>IF(R46="Held",A46,"")</x:f>
      </x:c>
    </x:row>
    <x:row r="47">
      <x:c r="R47" t="str">
        <x:f>IF(A47="","",IF(S47="","Accepted","Held"))</x:f>
      </x:c>
      <x:c r="S47" t="str">
        <x:f>IF(A47="","",IF(COUNTIF($A$2:$A$101,A47)&gt;1,"DUPLICATE_SOURCE_ROW_ID",IF(IFERROR(DATEVALUE(LEFT(D47,10)),0)=0,"INVALID_DATE",IF(OR(OR(LOWER(TRIM(P47))="unknown",LOWER(TRIM(P47))="not applicable",LOWER(TRIM(P47))="n/a",LOWER(TRIM(P47))="na",LOWER(TRIM(P47))="pending",LOWER(TRIM(P47))="unavailable",LOWER(TRIM(P47))="denied",LOWER(TRIM(P47))="none",LOWER(TRIM(P47))="tbd",LOWER(TRIM(P47))="to be determined",LOWER(TRIM(P47))="-"),OR(LOWER(TRIM(Q47))="unknown",LOWER(TRIM(Q47))="not applicable",LOWER(TRIM(Q47))="n/a",LOWER(TRIM(Q47))="na",LOWER(TRIM(Q47))="pending",LOWER(TRIM(Q47))="unavailable",LOWER(TRIM(Q47))="denied",LOWER(TRIM(Q47))="none",LOWER(TRIM(Q47))="tbd",LOWER(TRIM(Q47))="to be determined",LOWER(TRIM(Q47))="-")),"MISSING_OR_PLACEHOLDER",IF(OR(AND(H47&lt;&gt;"Yes",H47&lt;&gt;"No",H47&lt;&gt;"Unknown"),AND(J47&lt;&gt;"Yes",J47&lt;&gt;"No",J47&lt;&gt;"Unknown"),AND(L47&lt;&gt;"Yes",L47&lt;&gt;"No",L47&lt;&gt;"Unknown"),AND(N47&lt;&gt;"Yes",N47&lt;&gt;"No",N47&lt;&gt;"Unknown")),"INVALID_STAGE_STATE",IF(OR(AND(H47="Yes",OR(I47="",IFERROR(DATEVALUE(LEFT(I47,10)),0)=0,I47&lt;D47,I47&gt;'Report setup'!$B$9)),AND(J47="Yes",OR(K47="",IFERROR(DATEVALUE(LEFT(K47,10)),0)=0,K47&lt;D47,K47&gt;'Report setup'!$B$9)),AND(L47="Yes",OR(M47="",IFERROR(DATEVALUE(LEFT(M47,10)),0)=0,M47&lt;D47,M47&gt;'Report setup'!$B$9)),AND(N47="Yes",OR(O47="",IFERROR(DATEVALUE(LEFT(O47,10)),0)=0,O47&lt;D47,O47&gt;'Report setup'!$B$9))),"INVALID_YES_TIMESTAMP",IF(OR(AND(J47="Yes",H47&lt;&gt;"Yes"),AND(L47="Yes",J47&lt;&gt;"Yes"),AND(N47="Yes",L47&lt;&gt;"Yes")),"PARENT_NOT_YES",IF(COUNTA(A47:Q47)=0,"",IF(OR(A47="",B47="",C47="",D47="",E47="",F47="",P47="",Q47=""),"MISSING_OR_PLACEHOLDER",IF(COUNTIF($C$2:$C$101,C47)&gt;1,"DUPLICATE_CRM_KEY",IF(OR(D47&lt;'Report setup'!$B$7,D47&gt;'Report setup'!$B$8),"OUTSIDE_COHORT",IF(OR(AND(H47&lt;&gt;"Yes",H47&lt;&gt;"No",H47&lt;&gt;"Unknown"),AND(J47&lt;&gt;"Yes",J47&lt;&gt;"No",J47&lt;&gt;"Unknown"),AND(L47&lt;&gt;"Yes",L47&lt;&gt;"No",L47&lt;&gt;"Unknown"),AND(N47&lt;&gt;"Yes",N47&lt;&gt;"No",N47&lt;&gt;"Unknown")),"INVALID_STAGE_STATE",IF(OR(OR(AND(H47="Yes",OR(I47="",I47="Unknown",I47="Not applicable",IFERROR(DATEVALUE(LEFT(I47,10)),0)=0,I47&lt;D47,I47&gt;'Report setup'!$B$9)),AND(H47="No",I47&lt;&gt;"Not applicable"),AND(H47="Unknown",I47&lt;&gt;"Unknown")),OR(AND(J47="Yes",OR(K47="",K47="Unknown",K47="Not applicable",IFERROR(DATEVALUE(LEFT(K47,10)),0)=0,K47&lt;D47,K47&gt;'Report setup'!$B$9,H47&lt;&gt;"Yes",K47&lt;I47)),AND(J47="No",K47&lt;&gt;"Not applicable"),AND(J47="Unknown",K47&lt;&gt;"Unknown"),AND(H47="No",J47&lt;&gt;"No")),OR(AND(L47="Yes",OR(M47="",M47="Unknown",M47="Not applicable",IFERROR(DATEVALUE(LEFT(M47,10)),0)=0,M47&lt;D47,M47&gt;'Report setup'!$B$9,J47&lt;&gt;"Yes",M47&lt;K47)),AND(L47="No",M47&lt;&gt;"Not applicable"),AND(L47="Unknown",M47&lt;&gt;"Unknown"),AND(J47="No",L47&lt;&gt;"No")),OR(AND(N47="Yes",OR(O47="",O47="Unknown",O47="Not applicable",IFERROR(DATEVALUE(LEFT(O47,10)),0)=0,O47&lt;D47,O47&gt;'Report setup'!$B$9,L47&lt;&gt;"Yes",O47&lt;M47)),AND(N47="No",O47&lt;&gt;"Not applicable"),AND(N47="Unknown",O47&lt;&gt;"Unknown"),AND(L47="No",N47&lt;&gt;"No"))),"STAGE_STATE_OR_ORDER",IF(F47&lt;&gt;'Report setup'!$B$2,"ACCOUNT_MISMATCH",IF(COUNTIFS('Meta import'!$I$2:$I$101,G47,'Meta import'!$S$2:$S$101,"Accepted")&lt;&gt;1,"UNMATCHED_OR_AMBIGUOUS_AD",IF(COUNTIF('Mappings'!$A$2:$A$101,C47)&lt;&gt;1,"MISSING_OR_DUPLICATE_MAPPING",IF(COUNTIFS('Mappings'!$A$2:$A$101,C47,'Mappings'!$D$2:$D$101,"Accepted")&lt;&gt;1,"MAPPING_EVIDENCE","")))))))))))))))))</x:f>
      </x:c>
      <x:c r="T47" t="str">
        <x:f>IF(A47="","",IF(AND(C47&lt;&gt;"",COUNTIF($C$2:$C$101,C47)=1,D47&gt;='Report setup'!$B$7,D47&lt;='Report setup'!$B$8),"Eligible","Outside"))</x:f>
      </x:c>
      <x:c r="U47" t="str">
        <x:f>IF(A47="","",IF(AND(R47="Accepted",OR(H47="Unknown",J47="Unknown",L47="Unknown",N47="Unknown")),1,0))</x:f>
      </x:c>
      <x:c r="V47" t="str">
        <x:f>IF(R47="Accepted",A47,"")</x:f>
      </x:c>
      <x:c r="W47" t="str">
        <x:f>IF(R47="Held",A47,"")</x:f>
      </x:c>
    </x:row>
    <x:row r="48">
      <x:c r="R48" t="str">
        <x:f>IF(A48="","",IF(S48="","Accepted","Held"))</x:f>
      </x:c>
      <x:c r="S48" t="str">
        <x:f>IF(A48="","",IF(COUNTIF($A$2:$A$101,A48)&gt;1,"DUPLICATE_SOURCE_ROW_ID",IF(IFERROR(DATEVALUE(LEFT(D48,10)),0)=0,"INVALID_DATE",IF(OR(OR(LOWER(TRIM(P48))="unknown",LOWER(TRIM(P48))="not applicable",LOWER(TRIM(P48))="n/a",LOWER(TRIM(P48))="na",LOWER(TRIM(P48))="pending",LOWER(TRIM(P48))="unavailable",LOWER(TRIM(P48))="denied",LOWER(TRIM(P48))="none",LOWER(TRIM(P48))="tbd",LOWER(TRIM(P48))="to be determined",LOWER(TRIM(P48))="-"),OR(LOWER(TRIM(Q48))="unknown",LOWER(TRIM(Q48))="not applicable",LOWER(TRIM(Q48))="n/a",LOWER(TRIM(Q48))="na",LOWER(TRIM(Q48))="pending",LOWER(TRIM(Q48))="unavailable",LOWER(TRIM(Q48))="denied",LOWER(TRIM(Q48))="none",LOWER(TRIM(Q48))="tbd",LOWER(TRIM(Q48))="to be determined",LOWER(TRIM(Q48))="-")),"MISSING_OR_PLACEHOLDER",IF(OR(AND(H48&lt;&gt;"Yes",H48&lt;&gt;"No",H48&lt;&gt;"Unknown"),AND(J48&lt;&gt;"Yes",J48&lt;&gt;"No",J48&lt;&gt;"Unknown"),AND(L48&lt;&gt;"Yes",L48&lt;&gt;"No",L48&lt;&gt;"Unknown"),AND(N48&lt;&gt;"Yes",N48&lt;&gt;"No",N48&lt;&gt;"Unknown")),"INVALID_STAGE_STATE",IF(OR(AND(H48="Yes",OR(I48="",IFERROR(DATEVALUE(LEFT(I48,10)),0)=0,I48&lt;D48,I48&gt;'Report setup'!$B$9)),AND(J48="Yes",OR(K48="",IFERROR(DATEVALUE(LEFT(K48,10)),0)=0,K48&lt;D48,K48&gt;'Report setup'!$B$9)),AND(L48="Yes",OR(M48="",IFERROR(DATEVALUE(LEFT(M48,10)),0)=0,M48&lt;D48,M48&gt;'Report setup'!$B$9)),AND(N48="Yes",OR(O48="",IFERROR(DATEVALUE(LEFT(O48,10)),0)=0,O48&lt;D48,O48&gt;'Report setup'!$B$9))),"INVALID_YES_TIMESTAMP",IF(OR(AND(J48="Yes",H48&lt;&gt;"Yes"),AND(L48="Yes",J48&lt;&gt;"Yes"),AND(N48="Yes",L48&lt;&gt;"Yes")),"PARENT_NOT_YES",IF(COUNTA(A48:Q48)=0,"",IF(OR(A48="",B48="",C48="",D48="",E48="",F48="",P48="",Q48=""),"MISSING_OR_PLACEHOLDER",IF(COUNTIF($C$2:$C$101,C48)&gt;1,"DUPLICATE_CRM_KEY",IF(OR(D48&lt;'Report setup'!$B$7,D48&gt;'Report setup'!$B$8),"OUTSIDE_COHORT",IF(OR(AND(H48&lt;&gt;"Yes",H48&lt;&gt;"No",H48&lt;&gt;"Unknown"),AND(J48&lt;&gt;"Yes",J48&lt;&gt;"No",J48&lt;&gt;"Unknown"),AND(L48&lt;&gt;"Yes",L48&lt;&gt;"No",L48&lt;&gt;"Unknown"),AND(N48&lt;&gt;"Yes",N48&lt;&gt;"No",N48&lt;&gt;"Unknown")),"INVALID_STAGE_STATE",IF(OR(OR(AND(H48="Yes",OR(I48="",I48="Unknown",I48="Not applicable",IFERROR(DATEVALUE(LEFT(I48,10)),0)=0,I48&lt;D48,I48&gt;'Report setup'!$B$9)),AND(H48="No",I48&lt;&gt;"Not applicable"),AND(H48="Unknown",I48&lt;&gt;"Unknown")),OR(AND(J48="Yes",OR(K48="",K48="Unknown",K48="Not applicable",IFERROR(DATEVALUE(LEFT(K48,10)),0)=0,K48&lt;D48,K48&gt;'Report setup'!$B$9,H48&lt;&gt;"Yes",K48&lt;I48)),AND(J48="No",K48&lt;&gt;"Not applicable"),AND(J48="Unknown",K48&lt;&gt;"Unknown"),AND(H48="No",J48&lt;&gt;"No")),OR(AND(L48="Yes",OR(M48="",M48="Unknown",M48="Not applicable",IFERROR(DATEVALUE(LEFT(M48,10)),0)=0,M48&lt;D48,M48&gt;'Report setup'!$B$9,J48&lt;&gt;"Yes",M48&lt;K48)),AND(L48="No",M48&lt;&gt;"Not applicable"),AND(L48="Unknown",M48&lt;&gt;"Unknown"),AND(J48="No",L48&lt;&gt;"No")),OR(AND(N48="Yes",OR(O48="",O48="Unknown",O48="Not applicable",IFERROR(DATEVALUE(LEFT(O48,10)),0)=0,O48&lt;D48,O48&gt;'Report setup'!$B$9,L48&lt;&gt;"Yes",O48&lt;M48)),AND(N48="No",O48&lt;&gt;"Not applicable"),AND(N48="Unknown",O48&lt;&gt;"Unknown"),AND(L48="No",N48&lt;&gt;"No"))),"STAGE_STATE_OR_ORDER",IF(F48&lt;&gt;'Report setup'!$B$2,"ACCOUNT_MISMATCH",IF(COUNTIFS('Meta import'!$I$2:$I$101,G48,'Meta import'!$S$2:$S$101,"Accepted")&lt;&gt;1,"UNMATCHED_OR_AMBIGUOUS_AD",IF(COUNTIF('Mappings'!$A$2:$A$101,C48)&lt;&gt;1,"MISSING_OR_DUPLICATE_MAPPING",IF(COUNTIFS('Mappings'!$A$2:$A$101,C48,'Mappings'!$D$2:$D$101,"Accepted")&lt;&gt;1,"MAPPING_EVIDENCE","")))))))))))))))))</x:f>
      </x:c>
      <x:c r="T48" t="str">
        <x:f>IF(A48="","",IF(AND(C48&lt;&gt;"",COUNTIF($C$2:$C$101,C48)=1,D48&gt;='Report setup'!$B$7,D48&lt;='Report setup'!$B$8),"Eligible","Outside"))</x:f>
      </x:c>
      <x:c r="U48" t="str">
        <x:f>IF(A48="","",IF(AND(R48="Accepted",OR(H48="Unknown",J48="Unknown",L48="Unknown",N48="Unknown")),1,0))</x:f>
      </x:c>
      <x:c r="V48" t="str">
        <x:f>IF(R48="Accepted",A48,"")</x:f>
      </x:c>
      <x:c r="W48" t="str">
        <x:f>IF(R48="Held",A48,"")</x:f>
      </x:c>
    </x:row>
    <x:row r="49">
      <x:c r="R49" t="str">
        <x:f>IF(A49="","",IF(S49="","Accepted","Held"))</x:f>
      </x:c>
      <x:c r="S49" t="str">
        <x:f>IF(A49="","",IF(COUNTIF($A$2:$A$101,A49)&gt;1,"DUPLICATE_SOURCE_ROW_ID",IF(IFERROR(DATEVALUE(LEFT(D49,10)),0)=0,"INVALID_DATE",IF(OR(OR(LOWER(TRIM(P49))="unknown",LOWER(TRIM(P49))="not applicable",LOWER(TRIM(P49))="n/a",LOWER(TRIM(P49))="na",LOWER(TRIM(P49))="pending",LOWER(TRIM(P49))="unavailable",LOWER(TRIM(P49))="denied",LOWER(TRIM(P49))="none",LOWER(TRIM(P49))="tbd",LOWER(TRIM(P49))="to be determined",LOWER(TRIM(P49))="-"),OR(LOWER(TRIM(Q49))="unknown",LOWER(TRIM(Q49))="not applicable",LOWER(TRIM(Q49))="n/a",LOWER(TRIM(Q49))="na",LOWER(TRIM(Q49))="pending",LOWER(TRIM(Q49))="unavailable",LOWER(TRIM(Q49))="denied",LOWER(TRIM(Q49))="none",LOWER(TRIM(Q49))="tbd",LOWER(TRIM(Q49))="to be determined",LOWER(TRIM(Q49))="-")),"MISSING_OR_PLACEHOLDER",IF(OR(AND(H49&lt;&gt;"Yes",H49&lt;&gt;"No",H49&lt;&gt;"Unknown"),AND(J49&lt;&gt;"Yes",J49&lt;&gt;"No",J49&lt;&gt;"Unknown"),AND(L49&lt;&gt;"Yes",L49&lt;&gt;"No",L49&lt;&gt;"Unknown"),AND(N49&lt;&gt;"Yes",N49&lt;&gt;"No",N49&lt;&gt;"Unknown")),"INVALID_STAGE_STATE",IF(OR(AND(H49="Yes",OR(I49="",IFERROR(DATEVALUE(LEFT(I49,10)),0)=0,I49&lt;D49,I49&gt;'Report setup'!$B$9)),AND(J49="Yes",OR(K49="",IFERROR(DATEVALUE(LEFT(K49,10)),0)=0,K49&lt;D49,K49&gt;'Report setup'!$B$9)),AND(L49="Yes",OR(M49="",IFERROR(DATEVALUE(LEFT(M49,10)),0)=0,M49&lt;D49,M49&gt;'Report setup'!$B$9)),AND(N49="Yes",OR(O49="",IFERROR(DATEVALUE(LEFT(O49,10)),0)=0,O49&lt;D49,O49&gt;'Report setup'!$B$9))),"INVALID_YES_TIMESTAMP",IF(OR(AND(J49="Yes",H49&lt;&gt;"Yes"),AND(L49="Yes",J49&lt;&gt;"Yes"),AND(N49="Yes",L49&lt;&gt;"Yes")),"PARENT_NOT_YES",IF(COUNTA(A49:Q49)=0,"",IF(OR(A49="",B49="",C49="",D49="",E49="",F49="",P49="",Q49=""),"MISSING_OR_PLACEHOLDER",IF(COUNTIF($C$2:$C$101,C49)&gt;1,"DUPLICATE_CRM_KEY",IF(OR(D49&lt;'Report setup'!$B$7,D49&gt;'Report setup'!$B$8),"OUTSIDE_COHORT",IF(OR(AND(H49&lt;&gt;"Yes",H49&lt;&gt;"No",H49&lt;&gt;"Unknown"),AND(J49&lt;&gt;"Yes",J49&lt;&gt;"No",J49&lt;&gt;"Unknown"),AND(L49&lt;&gt;"Yes",L49&lt;&gt;"No",L49&lt;&gt;"Unknown"),AND(N49&lt;&gt;"Yes",N49&lt;&gt;"No",N49&lt;&gt;"Unknown")),"INVALID_STAGE_STATE",IF(OR(OR(AND(H49="Yes",OR(I49="",I49="Unknown",I49="Not applicable",IFERROR(DATEVALUE(LEFT(I49,10)),0)=0,I49&lt;D49,I49&gt;'Report setup'!$B$9)),AND(H49="No",I49&lt;&gt;"Not applicable"),AND(H49="Unknown",I49&lt;&gt;"Unknown")),OR(AND(J49="Yes",OR(K49="",K49="Unknown",K49="Not applicable",IFERROR(DATEVALUE(LEFT(K49,10)),0)=0,K49&lt;D49,K49&gt;'Report setup'!$B$9,H49&lt;&gt;"Yes",K49&lt;I49)),AND(J49="No",K49&lt;&gt;"Not applicable"),AND(J49="Unknown",K49&lt;&gt;"Unknown"),AND(H49="No",J49&lt;&gt;"No")),OR(AND(L49="Yes",OR(M49="",M49="Unknown",M49="Not applicable",IFERROR(DATEVALUE(LEFT(M49,10)),0)=0,M49&lt;D49,M49&gt;'Report setup'!$B$9,J49&lt;&gt;"Yes",M49&lt;K49)),AND(L49="No",M49&lt;&gt;"Not applicable"),AND(L49="Unknown",M49&lt;&gt;"Unknown"),AND(J49="No",L49&lt;&gt;"No")),OR(AND(N49="Yes",OR(O49="",O49="Unknown",O49="Not applicable",IFERROR(DATEVALUE(LEFT(O49,10)),0)=0,O49&lt;D49,O49&gt;'Report setup'!$B$9,L49&lt;&gt;"Yes",O49&lt;M49)),AND(N49="No",O49&lt;&gt;"Not applicable"),AND(N49="Unknown",O49&lt;&gt;"Unknown"),AND(L49="No",N49&lt;&gt;"No"))),"STAGE_STATE_OR_ORDER",IF(F49&lt;&gt;'Report setup'!$B$2,"ACCOUNT_MISMATCH",IF(COUNTIFS('Meta import'!$I$2:$I$101,G49,'Meta import'!$S$2:$S$101,"Accepted")&lt;&gt;1,"UNMATCHED_OR_AMBIGUOUS_AD",IF(COUNTIF('Mappings'!$A$2:$A$101,C49)&lt;&gt;1,"MISSING_OR_DUPLICATE_MAPPING",IF(COUNTIFS('Mappings'!$A$2:$A$101,C49,'Mappings'!$D$2:$D$101,"Accepted")&lt;&gt;1,"MAPPING_EVIDENCE","")))))))))))))))))</x:f>
      </x:c>
      <x:c r="T49" t="str">
        <x:f>IF(A49="","",IF(AND(C49&lt;&gt;"",COUNTIF($C$2:$C$101,C49)=1,D49&gt;='Report setup'!$B$7,D49&lt;='Report setup'!$B$8),"Eligible","Outside"))</x:f>
      </x:c>
      <x:c r="U49" t="str">
        <x:f>IF(A49="","",IF(AND(R49="Accepted",OR(H49="Unknown",J49="Unknown",L49="Unknown",N49="Unknown")),1,0))</x:f>
      </x:c>
      <x:c r="V49" t="str">
        <x:f>IF(R49="Accepted",A49,"")</x:f>
      </x:c>
      <x:c r="W49" t="str">
        <x:f>IF(R49="Held",A49,"")</x:f>
      </x:c>
    </x:row>
    <x:row r="50">
      <x:c r="R50" t="str">
        <x:f>IF(A50="","",IF(S50="","Accepted","Held"))</x:f>
      </x:c>
      <x:c r="S50" t="str">
        <x:f>IF(A50="","",IF(COUNTIF($A$2:$A$101,A50)&gt;1,"DUPLICATE_SOURCE_ROW_ID",IF(IFERROR(DATEVALUE(LEFT(D50,10)),0)=0,"INVALID_DATE",IF(OR(OR(LOWER(TRIM(P50))="unknown",LOWER(TRIM(P50))="not applicable",LOWER(TRIM(P50))="n/a",LOWER(TRIM(P50))="na",LOWER(TRIM(P50))="pending",LOWER(TRIM(P50))="unavailable",LOWER(TRIM(P50))="denied",LOWER(TRIM(P50))="none",LOWER(TRIM(P50))="tbd",LOWER(TRIM(P50))="to be determined",LOWER(TRIM(P50))="-"),OR(LOWER(TRIM(Q50))="unknown",LOWER(TRIM(Q50))="not applicable",LOWER(TRIM(Q50))="n/a",LOWER(TRIM(Q50))="na",LOWER(TRIM(Q50))="pending",LOWER(TRIM(Q50))="unavailable",LOWER(TRIM(Q50))="denied",LOWER(TRIM(Q50))="none",LOWER(TRIM(Q50))="tbd",LOWER(TRIM(Q50))="to be determined",LOWER(TRIM(Q50))="-")),"MISSING_OR_PLACEHOLDER",IF(OR(AND(H50&lt;&gt;"Yes",H50&lt;&gt;"No",H50&lt;&gt;"Unknown"),AND(J50&lt;&gt;"Yes",J50&lt;&gt;"No",J50&lt;&gt;"Unknown"),AND(L50&lt;&gt;"Yes",L50&lt;&gt;"No",L50&lt;&gt;"Unknown"),AND(N50&lt;&gt;"Yes",N50&lt;&gt;"No",N50&lt;&gt;"Unknown")),"INVALID_STAGE_STATE",IF(OR(AND(H50="Yes",OR(I50="",IFERROR(DATEVALUE(LEFT(I50,10)),0)=0,I50&lt;D50,I50&gt;'Report setup'!$B$9)),AND(J50="Yes",OR(K50="",IFERROR(DATEVALUE(LEFT(K50,10)),0)=0,K50&lt;D50,K50&gt;'Report setup'!$B$9)),AND(L50="Yes",OR(M50="",IFERROR(DATEVALUE(LEFT(M50,10)),0)=0,M50&lt;D50,M50&gt;'Report setup'!$B$9)),AND(N50="Yes",OR(O50="",IFERROR(DATEVALUE(LEFT(O50,10)),0)=0,O50&lt;D50,O50&gt;'Report setup'!$B$9))),"INVALID_YES_TIMESTAMP",IF(OR(AND(J50="Yes",H50&lt;&gt;"Yes"),AND(L50="Yes",J50&lt;&gt;"Yes"),AND(N50="Yes",L50&lt;&gt;"Yes")),"PARENT_NOT_YES",IF(COUNTA(A50:Q50)=0,"",IF(OR(A50="",B50="",C50="",D50="",E50="",F50="",P50="",Q50=""),"MISSING_OR_PLACEHOLDER",IF(COUNTIF($C$2:$C$101,C50)&gt;1,"DUPLICATE_CRM_KEY",IF(OR(D50&lt;'Report setup'!$B$7,D50&gt;'Report setup'!$B$8),"OUTSIDE_COHORT",IF(OR(AND(H50&lt;&gt;"Yes",H50&lt;&gt;"No",H50&lt;&gt;"Unknown"),AND(J50&lt;&gt;"Yes",J50&lt;&gt;"No",J50&lt;&gt;"Unknown"),AND(L50&lt;&gt;"Yes",L50&lt;&gt;"No",L50&lt;&gt;"Unknown"),AND(N50&lt;&gt;"Yes",N50&lt;&gt;"No",N50&lt;&gt;"Unknown")),"INVALID_STAGE_STATE",IF(OR(OR(AND(H50="Yes",OR(I50="",I50="Unknown",I50="Not applicable",IFERROR(DATEVALUE(LEFT(I50,10)),0)=0,I50&lt;D50,I50&gt;'Report setup'!$B$9)),AND(H50="No",I50&lt;&gt;"Not applicable"),AND(H50="Unknown",I50&lt;&gt;"Unknown")),OR(AND(J50="Yes",OR(K50="",K50="Unknown",K50="Not applicable",IFERROR(DATEVALUE(LEFT(K50,10)),0)=0,K50&lt;D50,K50&gt;'Report setup'!$B$9,H50&lt;&gt;"Yes",K50&lt;I50)),AND(J50="No",K50&lt;&gt;"Not applicable"),AND(J50="Unknown",K50&lt;&gt;"Unknown"),AND(H50="No",J50&lt;&gt;"No")),OR(AND(L50="Yes",OR(M50="",M50="Unknown",M50="Not applicable",IFERROR(DATEVALUE(LEFT(M50,10)),0)=0,M50&lt;D50,M50&gt;'Report setup'!$B$9,J50&lt;&gt;"Yes",M50&lt;K50)),AND(L50="No",M50&lt;&gt;"Not applicable"),AND(L50="Unknown",M50&lt;&gt;"Unknown"),AND(J50="No",L50&lt;&gt;"No")),OR(AND(N50="Yes",OR(O50="",O50="Unknown",O50="Not applicable",IFERROR(DATEVALUE(LEFT(O50,10)),0)=0,O50&lt;D50,O50&gt;'Report setup'!$B$9,L50&lt;&gt;"Yes",O50&lt;M50)),AND(N50="No",O50&lt;&gt;"Not applicable"),AND(N50="Unknown",O50&lt;&gt;"Unknown"),AND(L50="No",N50&lt;&gt;"No"))),"STAGE_STATE_OR_ORDER",IF(F50&lt;&gt;'Report setup'!$B$2,"ACCOUNT_MISMATCH",IF(COUNTIFS('Meta import'!$I$2:$I$101,G50,'Meta import'!$S$2:$S$101,"Accepted")&lt;&gt;1,"UNMATCHED_OR_AMBIGUOUS_AD",IF(COUNTIF('Mappings'!$A$2:$A$101,C50)&lt;&gt;1,"MISSING_OR_DUPLICATE_MAPPING",IF(COUNTIFS('Mappings'!$A$2:$A$101,C50,'Mappings'!$D$2:$D$101,"Accepted")&lt;&gt;1,"MAPPING_EVIDENCE","")))))))))))))))))</x:f>
      </x:c>
      <x:c r="T50" t="str">
        <x:f>IF(A50="","",IF(AND(C50&lt;&gt;"",COUNTIF($C$2:$C$101,C50)=1,D50&gt;='Report setup'!$B$7,D50&lt;='Report setup'!$B$8),"Eligible","Outside"))</x:f>
      </x:c>
      <x:c r="U50" t="str">
        <x:f>IF(A50="","",IF(AND(R50="Accepted",OR(H50="Unknown",J50="Unknown",L50="Unknown",N50="Unknown")),1,0))</x:f>
      </x:c>
      <x:c r="V50" t="str">
        <x:f>IF(R50="Accepted",A50,"")</x:f>
      </x:c>
      <x:c r="W50" t="str">
        <x:f>IF(R50="Held",A50,"")</x:f>
      </x:c>
    </x:row>
    <x:row r="51">
      <x:c r="R51" t="str">
        <x:f>IF(A51="","",IF(S51="","Accepted","Held"))</x:f>
      </x:c>
      <x:c r="S51" t="str">
        <x:f>IF(A51="","",IF(COUNTIF($A$2:$A$101,A51)&gt;1,"DUPLICATE_SOURCE_ROW_ID",IF(IFERROR(DATEVALUE(LEFT(D51,10)),0)=0,"INVALID_DATE",IF(OR(OR(LOWER(TRIM(P51))="unknown",LOWER(TRIM(P51))="not applicable",LOWER(TRIM(P51))="n/a",LOWER(TRIM(P51))="na",LOWER(TRIM(P51))="pending",LOWER(TRIM(P51))="unavailable",LOWER(TRIM(P51))="denied",LOWER(TRIM(P51))="none",LOWER(TRIM(P51))="tbd",LOWER(TRIM(P51))="to be determined",LOWER(TRIM(P51))="-"),OR(LOWER(TRIM(Q51))="unknown",LOWER(TRIM(Q51))="not applicable",LOWER(TRIM(Q51))="n/a",LOWER(TRIM(Q51))="na",LOWER(TRIM(Q51))="pending",LOWER(TRIM(Q51))="unavailable",LOWER(TRIM(Q51))="denied",LOWER(TRIM(Q51))="none",LOWER(TRIM(Q51))="tbd",LOWER(TRIM(Q51))="to be determined",LOWER(TRIM(Q51))="-")),"MISSING_OR_PLACEHOLDER",IF(OR(AND(H51&lt;&gt;"Yes",H51&lt;&gt;"No",H51&lt;&gt;"Unknown"),AND(J51&lt;&gt;"Yes",J51&lt;&gt;"No",J51&lt;&gt;"Unknown"),AND(L51&lt;&gt;"Yes",L51&lt;&gt;"No",L51&lt;&gt;"Unknown"),AND(N51&lt;&gt;"Yes",N51&lt;&gt;"No",N51&lt;&gt;"Unknown")),"INVALID_STAGE_STATE",IF(OR(AND(H51="Yes",OR(I51="",IFERROR(DATEVALUE(LEFT(I51,10)),0)=0,I51&lt;D51,I51&gt;'Report setup'!$B$9)),AND(J51="Yes",OR(K51="",IFERROR(DATEVALUE(LEFT(K51,10)),0)=0,K51&lt;D51,K51&gt;'Report setup'!$B$9)),AND(L51="Yes",OR(M51="",IFERROR(DATEVALUE(LEFT(M51,10)),0)=0,M51&lt;D51,M51&gt;'Report setup'!$B$9)),AND(N51="Yes",OR(O51="",IFERROR(DATEVALUE(LEFT(O51,10)),0)=0,O51&lt;D51,O51&gt;'Report setup'!$B$9))),"INVALID_YES_TIMESTAMP",IF(OR(AND(J51="Yes",H51&lt;&gt;"Yes"),AND(L51="Yes",J51&lt;&gt;"Yes"),AND(N51="Yes",L51&lt;&gt;"Yes")),"PARENT_NOT_YES",IF(COUNTA(A51:Q51)=0,"",IF(OR(A51="",B51="",C51="",D51="",E51="",F51="",P51="",Q51=""),"MISSING_OR_PLACEHOLDER",IF(COUNTIF($C$2:$C$101,C51)&gt;1,"DUPLICATE_CRM_KEY",IF(OR(D51&lt;'Report setup'!$B$7,D51&gt;'Report setup'!$B$8),"OUTSIDE_COHORT",IF(OR(AND(H51&lt;&gt;"Yes",H51&lt;&gt;"No",H51&lt;&gt;"Unknown"),AND(J51&lt;&gt;"Yes",J51&lt;&gt;"No",J51&lt;&gt;"Unknown"),AND(L51&lt;&gt;"Yes",L51&lt;&gt;"No",L51&lt;&gt;"Unknown"),AND(N51&lt;&gt;"Yes",N51&lt;&gt;"No",N51&lt;&gt;"Unknown")),"INVALID_STAGE_STATE",IF(OR(OR(AND(H51="Yes",OR(I51="",I51="Unknown",I51="Not applicable",IFERROR(DATEVALUE(LEFT(I51,10)),0)=0,I51&lt;D51,I51&gt;'Report setup'!$B$9)),AND(H51="No",I51&lt;&gt;"Not applicable"),AND(H51="Unknown",I51&lt;&gt;"Unknown")),OR(AND(J51="Yes",OR(K51="",K51="Unknown",K51="Not applicable",IFERROR(DATEVALUE(LEFT(K51,10)),0)=0,K51&lt;D51,K51&gt;'Report setup'!$B$9,H51&lt;&gt;"Yes",K51&lt;I51)),AND(J51="No",K51&lt;&gt;"Not applicable"),AND(J51="Unknown",K51&lt;&gt;"Unknown"),AND(H51="No",J51&lt;&gt;"No")),OR(AND(L51="Yes",OR(M51="",M51="Unknown",M51="Not applicable",IFERROR(DATEVALUE(LEFT(M51,10)),0)=0,M51&lt;D51,M51&gt;'Report setup'!$B$9,J51&lt;&gt;"Yes",M51&lt;K51)),AND(L51="No",M51&lt;&gt;"Not applicable"),AND(L51="Unknown",M51&lt;&gt;"Unknown"),AND(J51="No",L51&lt;&gt;"No")),OR(AND(N51="Yes",OR(O51="",O51="Unknown",O51="Not applicable",IFERROR(DATEVALUE(LEFT(O51,10)),0)=0,O51&lt;D51,O51&gt;'Report setup'!$B$9,L51&lt;&gt;"Yes",O51&lt;M51)),AND(N51="No",O51&lt;&gt;"Not applicable"),AND(N51="Unknown",O51&lt;&gt;"Unknown"),AND(L51="No",N51&lt;&gt;"No"))),"STAGE_STATE_OR_ORDER",IF(F51&lt;&gt;'Report setup'!$B$2,"ACCOUNT_MISMATCH",IF(COUNTIFS('Meta import'!$I$2:$I$101,G51,'Meta import'!$S$2:$S$101,"Accepted")&lt;&gt;1,"UNMATCHED_OR_AMBIGUOUS_AD",IF(COUNTIF('Mappings'!$A$2:$A$101,C51)&lt;&gt;1,"MISSING_OR_DUPLICATE_MAPPING",IF(COUNTIFS('Mappings'!$A$2:$A$101,C51,'Mappings'!$D$2:$D$101,"Accepted")&lt;&gt;1,"MAPPING_EVIDENCE","")))))))))))))))))</x:f>
      </x:c>
      <x:c r="T51" t="str">
        <x:f>IF(A51="","",IF(AND(C51&lt;&gt;"",COUNTIF($C$2:$C$101,C51)=1,D51&gt;='Report setup'!$B$7,D51&lt;='Report setup'!$B$8),"Eligible","Outside"))</x:f>
      </x:c>
      <x:c r="U51" t="str">
        <x:f>IF(A51="","",IF(AND(R51="Accepted",OR(H51="Unknown",J51="Unknown",L51="Unknown",N51="Unknown")),1,0))</x:f>
      </x:c>
      <x:c r="V51" t="str">
        <x:f>IF(R51="Accepted",A51,"")</x:f>
      </x:c>
      <x:c r="W51" t="str">
        <x:f>IF(R51="Held",A51,"")</x:f>
      </x:c>
    </x:row>
    <x:row r="52">
      <x:c r="R52" t="str">
        <x:f>IF(A52="","",IF(S52="","Accepted","Held"))</x:f>
      </x:c>
      <x:c r="S52" t="str">
        <x:f>IF(A52="","",IF(COUNTIF($A$2:$A$101,A52)&gt;1,"DUPLICATE_SOURCE_ROW_ID",IF(IFERROR(DATEVALUE(LEFT(D52,10)),0)=0,"INVALID_DATE",IF(OR(OR(LOWER(TRIM(P52))="unknown",LOWER(TRIM(P52))="not applicable",LOWER(TRIM(P52))="n/a",LOWER(TRIM(P52))="na",LOWER(TRIM(P52))="pending",LOWER(TRIM(P52))="unavailable",LOWER(TRIM(P52))="denied",LOWER(TRIM(P52))="none",LOWER(TRIM(P52))="tbd",LOWER(TRIM(P52))="to be determined",LOWER(TRIM(P52))="-"),OR(LOWER(TRIM(Q52))="unknown",LOWER(TRIM(Q52))="not applicable",LOWER(TRIM(Q52))="n/a",LOWER(TRIM(Q52))="na",LOWER(TRIM(Q52))="pending",LOWER(TRIM(Q52))="unavailable",LOWER(TRIM(Q52))="denied",LOWER(TRIM(Q52))="none",LOWER(TRIM(Q52))="tbd",LOWER(TRIM(Q52))="to be determined",LOWER(TRIM(Q52))="-")),"MISSING_OR_PLACEHOLDER",IF(OR(AND(H52&lt;&gt;"Yes",H52&lt;&gt;"No",H52&lt;&gt;"Unknown"),AND(J52&lt;&gt;"Yes",J52&lt;&gt;"No",J52&lt;&gt;"Unknown"),AND(L52&lt;&gt;"Yes",L52&lt;&gt;"No",L52&lt;&gt;"Unknown"),AND(N52&lt;&gt;"Yes",N52&lt;&gt;"No",N52&lt;&gt;"Unknown")),"INVALID_STAGE_STATE",IF(OR(AND(H52="Yes",OR(I52="",IFERROR(DATEVALUE(LEFT(I52,10)),0)=0,I52&lt;D52,I52&gt;'Report setup'!$B$9)),AND(J52="Yes",OR(K52="",IFERROR(DATEVALUE(LEFT(K52,10)),0)=0,K52&lt;D52,K52&gt;'Report setup'!$B$9)),AND(L52="Yes",OR(M52="",IFERROR(DATEVALUE(LEFT(M52,10)),0)=0,M52&lt;D52,M52&gt;'Report setup'!$B$9)),AND(N52="Yes",OR(O52="",IFERROR(DATEVALUE(LEFT(O52,10)),0)=0,O52&lt;D52,O52&gt;'Report setup'!$B$9))),"INVALID_YES_TIMESTAMP",IF(OR(AND(J52="Yes",H52&lt;&gt;"Yes"),AND(L52="Yes",J52&lt;&gt;"Yes"),AND(N52="Yes",L52&lt;&gt;"Yes")),"PARENT_NOT_YES",IF(COUNTA(A52:Q52)=0,"",IF(OR(A52="",B52="",C52="",D52="",E52="",F52="",P52="",Q52=""),"MISSING_OR_PLACEHOLDER",IF(COUNTIF($C$2:$C$101,C52)&gt;1,"DUPLICATE_CRM_KEY",IF(OR(D52&lt;'Report setup'!$B$7,D52&gt;'Report setup'!$B$8),"OUTSIDE_COHORT",IF(OR(AND(H52&lt;&gt;"Yes",H52&lt;&gt;"No",H52&lt;&gt;"Unknown"),AND(J52&lt;&gt;"Yes",J52&lt;&gt;"No",J52&lt;&gt;"Unknown"),AND(L52&lt;&gt;"Yes",L52&lt;&gt;"No",L52&lt;&gt;"Unknown"),AND(N52&lt;&gt;"Yes",N52&lt;&gt;"No",N52&lt;&gt;"Unknown")),"INVALID_STAGE_STATE",IF(OR(OR(AND(H52="Yes",OR(I52="",I52="Unknown",I52="Not applicable",IFERROR(DATEVALUE(LEFT(I52,10)),0)=0,I52&lt;D52,I52&gt;'Report setup'!$B$9)),AND(H52="No",I52&lt;&gt;"Not applicable"),AND(H52="Unknown",I52&lt;&gt;"Unknown")),OR(AND(J52="Yes",OR(K52="",K52="Unknown",K52="Not applicable",IFERROR(DATEVALUE(LEFT(K52,10)),0)=0,K52&lt;D52,K52&gt;'Report setup'!$B$9,H52&lt;&gt;"Yes",K52&lt;I52)),AND(J52="No",K52&lt;&gt;"Not applicable"),AND(J52="Unknown",K52&lt;&gt;"Unknown"),AND(H52="No",J52&lt;&gt;"No")),OR(AND(L52="Yes",OR(M52="",M52="Unknown",M52="Not applicable",IFERROR(DATEVALUE(LEFT(M52,10)),0)=0,M52&lt;D52,M52&gt;'Report setup'!$B$9,J52&lt;&gt;"Yes",M52&lt;K52)),AND(L52="No",M52&lt;&gt;"Not applicable"),AND(L52="Unknown",M52&lt;&gt;"Unknown"),AND(J52="No",L52&lt;&gt;"No")),OR(AND(N52="Yes",OR(O52="",O52="Unknown",O52="Not applicable",IFERROR(DATEVALUE(LEFT(O52,10)),0)=0,O52&lt;D52,O52&gt;'Report setup'!$B$9,L52&lt;&gt;"Yes",O52&lt;M52)),AND(N52="No",O52&lt;&gt;"Not applicable"),AND(N52="Unknown",O52&lt;&gt;"Unknown"),AND(L52="No",N52&lt;&gt;"No"))),"STAGE_STATE_OR_ORDER",IF(F52&lt;&gt;'Report setup'!$B$2,"ACCOUNT_MISMATCH",IF(COUNTIFS('Meta import'!$I$2:$I$101,G52,'Meta import'!$S$2:$S$101,"Accepted")&lt;&gt;1,"UNMATCHED_OR_AMBIGUOUS_AD",IF(COUNTIF('Mappings'!$A$2:$A$101,C52)&lt;&gt;1,"MISSING_OR_DUPLICATE_MAPPING",IF(COUNTIFS('Mappings'!$A$2:$A$101,C52,'Mappings'!$D$2:$D$101,"Accepted")&lt;&gt;1,"MAPPING_EVIDENCE","")))))))))))))))))</x:f>
      </x:c>
      <x:c r="T52" t="str">
        <x:f>IF(A52="","",IF(AND(C52&lt;&gt;"",COUNTIF($C$2:$C$101,C52)=1,D52&gt;='Report setup'!$B$7,D52&lt;='Report setup'!$B$8),"Eligible","Outside"))</x:f>
      </x:c>
      <x:c r="U52" t="str">
        <x:f>IF(A52="","",IF(AND(R52="Accepted",OR(H52="Unknown",J52="Unknown",L52="Unknown",N52="Unknown")),1,0))</x:f>
      </x:c>
      <x:c r="V52" t="str">
        <x:f>IF(R52="Accepted",A52,"")</x:f>
      </x:c>
      <x:c r="W52" t="str">
        <x:f>IF(R52="Held",A52,"")</x:f>
      </x:c>
    </x:row>
    <x:row r="53">
      <x:c r="R53" t="str">
        <x:f>IF(A53="","",IF(S53="","Accepted","Held"))</x:f>
      </x:c>
      <x:c r="S53" t="str">
        <x:f>IF(A53="","",IF(COUNTIF($A$2:$A$101,A53)&gt;1,"DUPLICATE_SOURCE_ROW_ID",IF(IFERROR(DATEVALUE(LEFT(D53,10)),0)=0,"INVALID_DATE",IF(OR(OR(LOWER(TRIM(P53))="unknown",LOWER(TRIM(P53))="not applicable",LOWER(TRIM(P53))="n/a",LOWER(TRIM(P53))="na",LOWER(TRIM(P53))="pending",LOWER(TRIM(P53))="unavailable",LOWER(TRIM(P53))="denied",LOWER(TRIM(P53))="none",LOWER(TRIM(P53))="tbd",LOWER(TRIM(P53))="to be determined",LOWER(TRIM(P53))="-"),OR(LOWER(TRIM(Q53))="unknown",LOWER(TRIM(Q53))="not applicable",LOWER(TRIM(Q53))="n/a",LOWER(TRIM(Q53))="na",LOWER(TRIM(Q53))="pending",LOWER(TRIM(Q53))="unavailable",LOWER(TRIM(Q53))="denied",LOWER(TRIM(Q53))="none",LOWER(TRIM(Q53))="tbd",LOWER(TRIM(Q53))="to be determined",LOWER(TRIM(Q53))="-")),"MISSING_OR_PLACEHOLDER",IF(OR(AND(H53&lt;&gt;"Yes",H53&lt;&gt;"No",H53&lt;&gt;"Unknown"),AND(J53&lt;&gt;"Yes",J53&lt;&gt;"No",J53&lt;&gt;"Unknown"),AND(L53&lt;&gt;"Yes",L53&lt;&gt;"No",L53&lt;&gt;"Unknown"),AND(N53&lt;&gt;"Yes",N53&lt;&gt;"No",N53&lt;&gt;"Unknown")),"INVALID_STAGE_STATE",IF(OR(AND(H53="Yes",OR(I53="",IFERROR(DATEVALUE(LEFT(I53,10)),0)=0,I53&lt;D53,I53&gt;'Report setup'!$B$9)),AND(J53="Yes",OR(K53="",IFERROR(DATEVALUE(LEFT(K53,10)),0)=0,K53&lt;D53,K53&gt;'Report setup'!$B$9)),AND(L53="Yes",OR(M53="",IFERROR(DATEVALUE(LEFT(M53,10)),0)=0,M53&lt;D53,M53&gt;'Report setup'!$B$9)),AND(N53="Yes",OR(O53="",IFERROR(DATEVALUE(LEFT(O53,10)),0)=0,O53&lt;D53,O53&gt;'Report setup'!$B$9))),"INVALID_YES_TIMESTAMP",IF(OR(AND(J53="Yes",H53&lt;&gt;"Yes"),AND(L53="Yes",J53&lt;&gt;"Yes"),AND(N53="Yes",L53&lt;&gt;"Yes")),"PARENT_NOT_YES",IF(COUNTA(A53:Q53)=0,"",IF(OR(A53="",B53="",C53="",D53="",E53="",F53="",P53="",Q53=""),"MISSING_OR_PLACEHOLDER",IF(COUNTIF($C$2:$C$101,C53)&gt;1,"DUPLICATE_CRM_KEY",IF(OR(D53&lt;'Report setup'!$B$7,D53&gt;'Report setup'!$B$8),"OUTSIDE_COHORT",IF(OR(AND(H53&lt;&gt;"Yes",H53&lt;&gt;"No",H53&lt;&gt;"Unknown"),AND(J53&lt;&gt;"Yes",J53&lt;&gt;"No",J53&lt;&gt;"Unknown"),AND(L53&lt;&gt;"Yes",L53&lt;&gt;"No",L53&lt;&gt;"Unknown"),AND(N53&lt;&gt;"Yes",N53&lt;&gt;"No",N53&lt;&gt;"Unknown")),"INVALID_STAGE_STATE",IF(OR(OR(AND(H53="Yes",OR(I53="",I53="Unknown",I53="Not applicable",IFERROR(DATEVALUE(LEFT(I53,10)),0)=0,I53&lt;D53,I53&gt;'Report setup'!$B$9)),AND(H53="No",I53&lt;&gt;"Not applicable"),AND(H53="Unknown",I53&lt;&gt;"Unknown")),OR(AND(J53="Yes",OR(K53="",K53="Unknown",K53="Not applicable",IFERROR(DATEVALUE(LEFT(K53,10)),0)=0,K53&lt;D53,K53&gt;'Report setup'!$B$9,H53&lt;&gt;"Yes",K53&lt;I53)),AND(J53="No",K53&lt;&gt;"Not applicable"),AND(J53="Unknown",K53&lt;&gt;"Unknown"),AND(H53="No",J53&lt;&gt;"No")),OR(AND(L53="Yes",OR(M53="",M53="Unknown",M53="Not applicable",IFERROR(DATEVALUE(LEFT(M53,10)),0)=0,M53&lt;D53,M53&gt;'Report setup'!$B$9,J53&lt;&gt;"Yes",M53&lt;K53)),AND(L53="No",M53&lt;&gt;"Not applicable"),AND(L53="Unknown",M53&lt;&gt;"Unknown"),AND(J53="No",L53&lt;&gt;"No")),OR(AND(N53="Yes",OR(O53="",O53="Unknown",O53="Not applicable",IFERROR(DATEVALUE(LEFT(O53,10)),0)=0,O53&lt;D53,O53&gt;'Report setup'!$B$9,L53&lt;&gt;"Yes",O53&lt;M53)),AND(N53="No",O53&lt;&gt;"Not applicable"),AND(N53="Unknown",O53&lt;&gt;"Unknown"),AND(L53="No",N53&lt;&gt;"No"))),"STAGE_STATE_OR_ORDER",IF(F53&lt;&gt;'Report setup'!$B$2,"ACCOUNT_MISMATCH",IF(COUNTIFS('Meta import'!$I$2:$I$101,G53,'Meta import'!$S$2:$S$101,"Accepted")&lt;&gt;1,"UNMATCHED_OR_AMBIGUOUS_AD",IF(COUNTIF('Mappings'!$A$2:$A$101,C53)&lt;&gt;1,"MISSING_OR_DUPLICATE_MAPPING",IF(COUNTIFS('Mappings'!$A$2:$A$101,C53,'Mappings'!$D$2:$D$101,"Accepted")&lt;&gt;1,"MAPPING_EVIDENCE","")))))))))))))))))</x:f>
      </x:c>
      <x:c r="T53" t="str">
        <x:f>IF(A53="","",IF(AND(C53&lt;&gt;"",COUNTIF($C$2:$C$101,C53)=1,D53&gt;='Report setup'!$B$7,D53&lt;='Report setup'!$B$8),"Eligible","Outside"))</x:f>
      </x:c>
      <x:c r="U53" t="str">
        <x:f>IF(A53="","",IF(AND(R53="Accepted",OR(H53="Unknown",J53="Unknown",L53="Unknown",N53="Unknown")),1,0))</x:f>
      </x:c>
      <x:c r="V53" t="str">
        <x:f>IF(R53="Accepted",A53,"")</x:f>
      </x:c>
      <x:c r="W53" t="str">
        <x:f>IF(R53="Held",A53,"")</x:f>
      </x:c>
    </x:row>
    <x:row r="54">
      <x:c r="R54" t="str">
        <x:f>IF(A54="","",IF(S54="","Accepted","Held"))</x:f>
      </x:c>
      <x:c r="S54" t="str">
        <x:f>IF(A54="","",IF(COUNTIF($A$2:$A$101,A54)&gt;1,"DUPLICATE_SOURCE_ROW_ID",IF(IFERROR(DATEVALUE(LEFT(D54,10)),0)=0,"INVALID_DATE",IF(OR(OR(LOWER(TRIM(P54))="unknown",LOWER(TRIM(P54))="not applicable",LOWER(TRIM(P54))="n/a",LOWER(TRIM(P54))="na",LOWER(TRIM(P54))="pending",LOWER(TRIM(P54))="unavailable",LOWER(TRIM(P54))="denied",LOWER(TRIM(P54))="none",LOWER(TRIM(P54))="tbd",LOWER(TRIM(P54))="to be determined",LOWER(TRIM(P54))="-"),OR(LOWER(TRIM(Q54))="unknown",LOWER(TRIM(Q54))="not applicable",LOWER(TRIM(Q54))="n/a",LOWER(TRIM(Q54))="na",LOWER(TRIM(Q54))="pending",LOWER(TRIM(Q54))="unavailable",LOWER(TRIM(Q54))="denied",LOWER(TRIM(Q54))="none",LOWER(TRIM(Q54))="tbd",LOWER(TRIM(Q54))="to be determined",LOWER(TRIM(Q54))="-")),"MISSING_OR_PLACEHOLDER",IF(OR(AND(H54&lt;&gt;"Yes",H54&lt;&gt;"No",H54&lt;&gt;"Unknown"),AND(J54&lt;&gt;"Yes",J54&lt;&gt;"No",J54&lt;&gt;"Unknown"),AND(L54&lt;&gt;"Yes",L54&lt;&gt;"No",L54&lt;&gt;"Unknown"),AND(N54&lt;&gt;"Yes",N54&lt;&gt;"No",N54&lt;&gt;"Unknown")),"INVALID_STAGE_STATE",IF(OR(AND(H54="Yes",OR(I54="",IFERROR(DATEVALUE(LEFT(I54,10)),0)=0,I54&lt;D54,I54&gt;'Report setup'!$B$9)),AND(J54="Yes",OR(K54="",IFERROR(DATEVALUE(LEFT(K54,10)),0)=0,K54&lt;D54,K54&gt;'Report setup'!$B$9)),AND(L54="Yes",OR(M54="",IFERROR(DATEVALUE(LEFT(M54,10)),0)=0,M54&lt;D54,M54&gt;'Report setup'!$B$9)),AND(N54="Yes",OR(O54="",IFERROR(DATEVALUE(LEFT(O54,10)),0)=0,O54&lt;D54,O54&gt;'Report setup'!$B$9))),"INVALID_YES_TIMESTAMP",IF(OR(AND(J54="Yes",H54&lt;&gt;"Yes"),AND(L54="Yes",J54&lt;&gt;"Yes"),AND(N54="Yes",L54&lt;&gt;"Yes")),"PARENT_NOT_YES",IF(COUNTA(A54:Q54)=0,"",IF(OR(A54="",B54="",C54="",D54="",E54="",F54="",P54="",Q54=""),"MISSING_OR_PLACEHOLDER",IF(COUNTIF($C$2:$C$101,C54)&gt;1,"DUPLICATE_CRM_KEY",IF(OR(D54&lt;'Report setup'!$B$7,D54&gt;'Report setup'!$B$8),"OUTSIDE_COHORT",IF(OR(AND(H54&lt;&gt;"Yes",H54&lt;&gt;"No",H54&lt;&gt;"Unknown"),AND(J54&lt;&gt;"Yes",J54&lt;&gt;"No",J54&lt;&gt;"Unknown"),AND(L54&lt;&gt;"Yes",L54&lt;&gt;"No",L54&lt;&gt;"Unknown"),AND(N54&lt;&gt;"Yes",N54&lt;&gt;"No",N54&lt;&gt;"Unknown")),"INVALID_STAGE_STATE",IF(OR(OR(AND(H54="Yes",OR(I54="",I54="Unknown",I54="Not applicable",IFERROR(DATEVALUE(LEFT(I54,10)),0)=0,I54&lt;D54,I54&gt;'Report setup'!$B$9)),AND(H54="No",I54&lt;&gt;"Not applicable"),AND(H54="Unknown",I54&lt;&gt;"Unknown")),OR(AND(J54="Yes",OR(K54="",K54="Unknown",K54="Not applicable",IFERROR(DATEVALUE(LEFT(K54,10)),0)=0,K54&lt;D54,K54&gt;'Report setup'!$B$9,H54&lt;&gt;"Yes",K54&lt;I54)),AND(J54="No",K54&lt;&gt;"Not applicable"),AND(J54="Unknown",K54&lt;&gt;"Unknown"),AND(H54="No",J54&lt;&gt;"No")),OR(AND(L54="Yes",OR(M54="",M54="Unknown",M54="Not applicable",IFERROR(DATEVALUE(LEFT(M54,10)),0)=0,M54&lt;D54,M54&gt;'Report setup'!$B$9,J54&lt;&gt;"Yes",M54&lt;K54)),AND(L54="No",M54&lt;&gt;"Not applicable"),AND(L54="Unknown",M54&lt;&gt;"Unknown"),AND(J54="No",L54&lt;&gt;"No")),OR(AND(N54="Yes",OR(O54="",O54="Unknown",O54="Not applicable",IFERROR(DATEVALUE(LEFT(O54,10)),0)=0,O54&lt;D54,O54&gt;'Report setup'!$B$9,L54&lt;&gt;"Yes",O54&lt;M54)),AND(N54="No",O54&lt;&gt;"Not applicable"),AND(N54="Unknown",O54&lt;&gt;"Unknown"),AND(L54="No",N54&lt;&gt;"No"))),"STAGE_STATE_OR_ORDER",IF(F54&lt;&gt;'Report setup'!$B$2,"ACCOUNT_MISMATCH",IF(COUNTIFS('Meta import'!$I$2:$I$101,G54,'Meta import'!$S$2:$S$101,"Accepted")&lt;&gt;1,"UNMATCHED_OR_AMBIGUOUS_AD",IF(COUNTIF('Mappings'!$A$2:$A$101,C54)&lt;&gt;1,"MISSING_OR_DUPLICATE_MAPPING",IF(COUNTIFS('Mappings'!$A$2:$A$101,C54,'Mappings'!$D$2:$D$101,"Accepted")&lt;&gt;1,"MAPPING_EVIDENCE","")))))))))))))))))</x:f>
      </x:c>
      <x:c r="T54" t="str">
        <x:f>IF(A54="","",IF(AND(C54&lt;&gt;"",COUNTIF($C$2:$C$101,C54)=1,D54&gt;='Report setup'!$B$7,D54&lt;='Report setup'!$B$8),"Eligible","Outside"))</x:f>
      </x:c>
      <x:c r="U54" t="str">
        <x:f>IF(A54="","",IF(AND(R54="Accepted",OR(H54="Unknown",J54="Unknown",L54="Unknown",N54="Unknown")),1,0))</x:f>
      </x:c>
      <x:c r="V54" t="str">
        <x:f>IF(R54="Accepted",A54,"")</x:f>
      </x:c>
      <x:c r="W54" t="str">
        <x:f>IF(R54="Held",A54,"")</x:f>
      </x:c>
    </x:row>
    <x:row r="55">
      <x:c r="R55" t="str">
        <x:f>IF(A55="","",IF(S55="","Accepted","Held"))</x:f>
      </x:c>
      <x:c r="S55" t="str">
        <x:f>IF(A55="","",IF(COUNTIF($A$2:$A$101,A55)&gt;1,"DUPLICATE_SOURCE_ROW_ID",IF(IFERROR(DATEVALUE(LEFT(D55,10)),0)=0,"INVALID_DATE",IF(OR(OR(LOWER(TRIM(P55))="unknown",LOWER(TRIM(P55))="not applicable",LOWER(TRIM(P55))="n/a",LOWER(TRIM(P55))="na",LOWER(TRIM(P55))="pending",LOWER(TRIM(P55))="unavailable",LOWER(TRIM(P55))="denied",LOWER(TRIM(P55))="none",LOWER(TRIM(P55))="tbd",LOWER(TRIM(P55))="to be determined",LOWER(TRIM(P55))="-"),OR(LOWER(TRIM(Q55))="unknown",LOWER(TRIM(Q55))="not applicable",LOWER(TRIM(Q55))="n/a",LOWER(TRIM(Q55))="na",LOWER(TRIM(Q55))="pending",LOWER(TRIM(Q55))="unavailable",LOWER(TRIM(Q55))="denied",LOWER(TRIM(Q55))="none",LOWER(TRIM(Q55))="tbd",LOWER(TRIM(Q55))="to be determined",LOWER(TRIM(Q55))="-")),"MISSING_OR_PLACEHOLDER",IF(OR(AND(H55&lt;&gt;"Yes",H55&lt;&gt;"No",H55&lt;&gt;"Unknown"),AND(J55&lt;&gt;"Yes",J55&lt;&gt;"No",J55&lt;&gt;"Unknown"),AND(L55&lt;&gt;"Yes",L55&lt;&gt;"No",L55&lt;&gt;"Unknown"),AND(N55&lt;&gt;"Yes",N55&lt;&gt;"No",N55&lt;&gt;"Unknown")),"INVALID_STAGE_STATE",IF(OR(AND(H55="Yes",OR(I55="",IFERROR(DATEVALUE(LEFT(I55,10)),0)=0,I55&lt;D55,I55&gt;'Report setup'!$B$9)),AND(J55="Yes",OR(K55="",IFERROR(DATEVALUE(LEFT(K55,10)),0)=0,K55&lt;D55,K55&gt;'Report setup'!$B$9)),AND(L55="Yes",OR(M55="",IFERROR(DATEVALUE(LEFT(M55,10)),0)=0,M55&lt;D55,M55&gt;'Report setup'!$B$9)),AND(N55="Yes",OR(O55="",IFERROR(DATEVALUE(LEFT(O55,10)),0)=0,O55&lt;D55,O55&gt;'Report setup'!$B$9))),"INVALID_YES_TIMESTAMP",IF(OR(AND(J55="Yes",H55&lt;&gt;"Yes"),AND(L55="Yes",J55&lt;&gt;"Yes"),AND(N55="Yes",L55&lt;&gt;"Yes")),"PARENT_NOT_YES",IF(COUNTA(A55:Q55)=0,"",IF(OR(A55="",B55="",C55="",D55="",E55="",F55="",P55="",Q55=""),"MISSING_OR_PLACEHOLDER",IF(COUNTIF($C$2:$C$101,C55)&gt;1,"DUPLICATE_CRM_KEY",IF(OR(D55&lt;'Report setup'!$B$7,D55&gt;'Report setup'!$B$8),"OUTSIDE_COHORT",IF(OR(AND(H55&lt;&gt;"Yes",H55&lt;&gt;"No",H55&lt;&gt;"Unknown"),AND(J55&lt;&gt;"Yes",J55&lt;&gt;"No",J55&lt;&gt;"Unknown"),AND(L55&lt;&gt;"Yes",L55&lt;&gt;"No",L55&lt;&gt;"Unknown"),AND(N55&lt;&gt;"Yes",N55&lt;&gt;"No",N55&lt;&gt;"Unknown")),"INVALID_STAGE_STATE",IF(OR(OR(AND(H55="Yes",OR(I55="",I55="Unknown",I55="Not applicable",IFERROR(DATEVALUE(LEFT(I55,10)),0)=0,I55&lt;D55,I55&gt;'Report setup'!$B$9)),AND(H55="No",I55&lt;&gt;"Not applicable"),AND(H55="Unknown",I55&lt;&gt;"Unknown")),OR(AND(J55="Yes",OR(K55="",K55="Unknown",K55="Not applicable",IFERROR(DATEVALUE(LEFT(K55,10)),0)=0,K55&lt;D55,K55&gt;'Report setup'!$B$9,H55&lt;&gt;"Yes",K55&lt;I55)),AND(J55="No",K55&lt;&gt;"Not applicable"),AND(J55="Unknown",K55&lt;&gt;"Unknown"),AND(H55="No",J55&lt;&gt;"No")),OR(AND(L55="Yes",OR(M55="",M55="Unknown",M55="Not applicable",IFERROR(DATEVALUE(LEFT(M55,10)),0)=0,M55&lt;D55,M55&gt;'Report setup'!$B$9,J55&lt;&gt;"Yes",M55&lt;K55)),AND(L55="No",M55&lt;&gt;"Not applicable"),AND(L55="Unknown",M55&lt;&gt;"Unknown"),AND(J55="No",L55&lt;&gt;"No")),OR(AND(N55="Yes",OR(O55="",O55="Unknown",O55="Not applicable",IFERROR(DATEVALUE(LEFT(O55,10)),0)=0,O55&lt;D55,O55&gt;'Report setup'!$B$9,L55&lt;&gt;"Yes",O55&lt;M55)),AND(N55="No",O55&lt;&gt;"Not applicable"),AND(N55="Unknown",O55&lt;&gt;"Unknown"),AND(L55="No",N55&lt;&gt;"No"))),"STAGE_STATE_OR_ORDER",IF(F55&lt;&gt;'Report setup'!$B$2,"ACCOUNT_MISMATCH",IF(COUNTIFS('Meta import'!$I$2:$I$101,G55,'Meta import'!$S$2:$S$101,"Accepted")&lt;&gt;1,"UNMATCHED_OR_AMBIGUOUS_AD",IF(COUNTIF('Mappings'!$A$2:$A$101,C55)&lt;&gt;1,"MISSING_OR_DUPLICATE_MAPPING",IF(COUNTIFS('Mappings'!$A$2:$A$101,C55,'Mappings'!$D$2:$D$101,"Accepted")&lt;&gt;1,"MAPPING_EVIDENCE","")))))))))))))))))</x:f>
      </x:c>
      <x:c r="T55" t="str">
        <x:f>IF(A55="","",IF(AND(C55&lt;&gt;"",COUNTIF($C$2:$C$101,C55)=1,D55&gt;='Report setup'!$B$7,D55&lt;='Report setup'!$B$8),"Eligible","Outside"))</x:f>
      </x:c>
      <x:c r="U55" t="str">
        <x:f>IF(A55="","",IF(AND(R55="Accepted",OR(H55="Unknown",J55="Unknown",L55="Unknown",N55="Unknown")),1,0))</x:f>
      </x:c>
      <x:c r="V55" t="str">
        <x:f>IF(R55="Accepted",A55,"")</x:f>
      </x:c>
      <x:c r="W55" t="str">
        <x:f>IF(R55="Held",A55,"")</x:f>
      </x:c>
    </x:row>
    <x:row r="56">
      <x:c r="R56" t="str">
        <x:f>IF(A56="","",IF(S56="","Accepted","Held"))</x:f>
      </x:c>
      <x:c r="S56" t="str">
        <x:f>IF(A56="","",IF(COUNTIF($A$2:$A$101,A56)&gt;1,"DUPLICATE_SOURCE_ROW_ID",IF(IFERROR(DATEVALUE(LEFT(D56,10)),0)=0,"INVALID_DATE",IF(OR(OR(LOWER(TRIM(P56))="unknown",LOWER(TRIM(P56))="not applicable",LOWER(TRIM(P56))="n/a",LOWER(TRIM(P56))="na",LOWER(TRIM(P56))="pending",LOWER(TRIM(P56))="unavailable",LOWER(TRIM(P56))="denied",LOWER(TRIM(P56))="none",LOWER(TRIM(P56))="tbd",LOWER(TRIM(P56))="to be determined",LOWER(TRIM(P56))="-"),OR(LOWER(TRIM(Q56))="unknown",LOWER(TRIM(Q56))="not applicable",LOWER(TRIM(Q56))="n/a",LOWER(TRIM(Q56))="na",LOWER(TRIM(Q56))="pending",LOWER(TRIM(Q56))="unavailable",LOWER(TRIM(Q56))="denied",LOWER(TRIM(Q56))="none",LOWER(TRIM(Q56))="tbd",LOWER(TRIM(Q56))="to be determined",LOWER(TRIM(Q56))="-")),"MISSING_OR_PLACEHOLDER",IF(OR(AND(H56&lt;&gt;"Yes",H56&lt;&gt;"No",H56&lt;&gt;"Unknown"),AND(J56&lt;&gt;"Yes",J56&lt;&gt;"No",J56&lt;&gt;"Unknown"),AND(L56&lt;&gt;"Yes",L56&lt;&gt;"No",L56&lt;&gt;"Unknown"),AND(N56&lt;&gt;"Yes",N56&lt;&gt;"No",N56&lt;&gt;"Unknown")),"INVALID_STAGE_STATE",IF(OR(AND(H56="Yes",OR(I56="",IFERROR(DATEVALUE(LEFT(I56,10)),0)=0,I56&lt;D56,I56&gt;'Report setup'!$B$9)),AND(J56="Yes",OR(K56="",IFERROR(DATEVALUE(LEFT(K56,10)),0)=0,K56&lt;D56,K56&gt;'Report setup'!$B$9)),AND(L56="Yes",OR(M56="",IFERROR(DATEVALUE(LEFT(M56,10)),0)=0,M56&lt;D56,M56&gt;'Report setup'!$B$9)),AND(N56="Yes",OR(O56="",IFERROR(DATEVALUE(LEFT(O56,10)),0)=0,O56&lt;D56,O56&gt;'Report setup'!$B$9))),"INVALID_YES_TIMESTAMP",IF(OR(AND(J56="Yes",H56&lt;&gt;"Yes"),AND(L56="Yes",J56&lt;&gt;"Yes"),AND(N56="Yes",L56&lt;&gt;"Yes")),"PARENT_NOT_YES",IF(COUNTA(A56:Q56)=0,"",IF(OR(A56="",B56="",C56="",D56="",E56="",F56="",P56="",Q56=""),"MISSING_OR_PLACEHOLDER",IF(COUNTIF($C$2:$C$101,C56)&gt;1,"DUPLICATE_CRM_KEY",IF(OR(D56&lt;'Report setup'!$B$7,D56&gt;'Report setup'!$B$8),"OUTSIDE_COHORT",IF(OR(AND(H56&lt;&gt;"Yes",H56&lt;&gt;"No",H56&lt;&gt;"Unknown"),AND(J56&lt;&gt;"Yes",J56&lt;&gt;"No",J56&lt;&gt;"Unknown"),AND(L56&lt;&gt;"Yes",L56&lt;&gt;"No",L56&lt;&gt;"Unknown"),AND(N56&lt;&gt;"Yes",N56&lt;&gt;"No",N56&lt;&gt;"Unknown")),"INVALID_STAGE_STATE",IF(OR(OR(AND(H56="Yes",OR(I56="",I56="Unknown",I56="Not applicable",IFERROR(DATEVALUE(LEFT(I56,10)),0)=0,I56&lt;D56,I56&gt;'Report setup'!$B$9)),AND(H56="No",I56&lt;&gt;"Not applicable"),AND(H56="Unknown",I56&lt;&gt;"Unknown")),OR(AND(J56="Yes",OR(K56="",K56="Unknown",K56="Not applicable",IFERROR(DATEVALUE(LEFT(K56,10)),0)=0,K56&lt;D56,K56&gt;'Report setup'!$B$9,H56&lt;&gt;"Yes",K56&lt;I56)),AND(J56="No",K56&lt;&gt;"Not applicable"),AND(J56="Unknown",K56&lt;&gt;"Unknown"),AND(H56="No",J56&lt;&gt;"No")),OR(AND(L56="Yes",OR(M56="",M56="Unknown",M56="Not applicable",IFERROR(DATEVALUE(LEFT(M56,10)),0)=0,M56&lt;D56,M56&gt;'Report setup'!$B$9,J56&lt;&gt;"Yes",M56&lt;K56)),AND(L56="No",M56&lt;&gt;"Not applicable"),AND(L56="Unknown",M56&lt;&gt;"Unknown"),AND(J56="No",L56&lt;&gt;"No")),OR(AND(N56="Yes",OR(O56="",O56="Unknown",O56="Not applicable",IFERROR(DATEVALUE(LEFT(O56,10)),0)=0,O56&lt;D56,O56&gt;'Report setup'!$B$9,L56&lt;&gt;"Yes",O56&lt;M56)),AND(N56="No",O56&lt;&gt;"Not applicable"),AND(N56="Unknown",O56&lt;&gt;"Unknown"),AND(L56="No",N56&lt;&gt;"No"))),"STAGE_STATE_OR_ORDER",IF(F56&lt;&gt;'Report setup'!$B$2,"ACCOUNT_MISMATCH",IF(COUNTIFS('Meta import'!$I$2:$I$101,G56,'Meta import'!$S$2:$S$101,"Accepted")&lt;&gt;1,"UNMATCHED_OR_AMBIGUOUS_AD",IF(COUNTIF('Mappings'!$A$2:$A$101,C56)&lt;&gt;1,"MISSING_OR_DUPLICATE_MAPPING",IF(COUNTIFS('Mappings'!$A$2:$A$101,C56,'Mappings'!$D$2:$D$101,"Accepted")&lt;&gt;1,"MAPPING_EVIDENCE","")))))))))))))))))</x:f>
      </x:c>
      <x:c r="T56" t="str">
        <x:f>IF(A56="","",IF(AND(C56&lt;&gt;"",COUNTIF($C$2:$C$101,C56)=1,D56&gt;='Report setup'!$B$7,D56&lt;='Report setup'!$B$8),"Eligible","Outside"))</x:f>
      </x:c>
      <x:c r="U56" t="str">
        <x:f>IF(A56="","",IF(AND(R56="Accepted",OR(H56="Unknown",J56="Unknown",L56="Unknown",N56="Unknown")),1,0))</x:f>
      </x:c>
      <x:c r="V56" t="str">
        <x:f>IF(R56="Accepted",A56,"")</x:f>
      </x:c>
      <x:c r="W56" t="str">
        <x:f>IF(R56="Held",A56,"")</x:f>
      </x:c>
    </x:row>
    <x:row r="57">
      <x:c r="R57" t="str">
        <x:f>IF(A57="","",IF(S57="","Accepted","Held"))</x:f>
      </x:c>
      <x:c r="S57" t="str">
        <x:f>IF(A57="","",IF(COUNTIF($A$2:$A$101,A57)&gt;1,"DUPLICATE_SOURCE_ROW_ID",IF(IFERROR(DATEVALUE(LEFT(D57,10)),0)=0,"INVALID_DATE",IF(OR(OR(LOWER(TRIM(P57))="unknown",LOWER(TRIM(P57))="not applicable",LOWER(TRIM(P57))="n/a",LOWER(TRIM(P57))="na",LOWER(TRIM(P57))="pending",LOWER(TRIM(P57))="unavailable",LOWER(TRIM(P57))="denied",LOWER(TRIM(P57))="none",LOWER(TRIM(P57))="tbd",LOWER(TRIM(P57))="to be determined",LOWER(TRIM(P57))="-"),OR(LOWER(TRIM(Q57))="unknown",LOWER(TRIM(Q57))="not applicable",LOWER(TRIM(Q57))="n/a",LOWER(TRIM(Q57))="na",LOWER(TRIM(Q57))="pending",LOWER(TRIM(Q57))="unavailable",LOWER(TRIM(Q57))="denied",LOWER(TRIM(Q57))="none",LOWER(TRIM(Q57))="tbd",LOWER(TRIM(Q57))="to be determined",LOWER(TRIM(Q57))="-")),"MISSING_OR_PLACEHOLDER",IF(OR(AND(H57&lt;&gt;"Yes",H57&lt;&gt;"No",H57&lt;&gt;"Unknown"),AND(J57&lt;&gt;"Yes",J57&lt;&gt;"No",J57&lt;&gt;"Unknown"),AND(L57&lt;&gt;"Yes",L57&lt;&gt;"No",L57&lt;&gt;"Unknown"),AND(N57&lt;&gt;"Yes",N57&lt;&gt;"No",N57&lt;&gt;"Unknown")),"INVALID_STAGE_STATE",IF(OR(AND(H57="Yes",OR(I57="",IFERROR(DATEVALUE(LEFT(I57,10)),0)=0,I57&lt;D57,I57&gt;'Report setup'!$B$9)),AND(J57="Yes",OR(K57="",IFERROR(DATEVALUE(LEFT(K57,10)),0)=0,K57&lt;D57,K57&gt;'Report setup'!$B$9)),AND(L57="Yes",OR(M57="",IFERROR(DATEVALUE(LEFT(M57,10)),0)=0,M57&lt;D57,M57&gt;'Report setup'!$B$9)),AND(N57="Yes",OR(O57="",IFERROR(DATEVALUE(LEFT(O57,10)),0)=0,O57&lt;D57,O57&gt;'Report setup'!$B$9))),"INVALID_YES_TIMESTAMP",IF(OR(AND(J57="Yes",H57&lt;&gt;"Yes"),AND(L57="Yes",J57&lt;&gt;"Yes"),AND(N57="Yes",L57&lt;&gt;"Yes")),"PARENT_NOT_YES",IF(COUNTA(A57:Q57)=0,"",IF(OR(A57="",B57="",C57="",D57="",E57="",F57="",P57="",Q57=""),"MISSING_OR_PLACEHOLDER",IF(COUNTIF($C$2:$C$101,C57)&gt;1,"DUPLICATE_CRM_KEY",IF(OR(D57&lt;'Report setup'!$B$7,D57&gt;'Report setup'!$B$8),"OUTSIDE_COHORT",IF(OR(AND(H57&lt;&gt;"Yes",H57&lt;&gt;"No",H57&lt;&gt;"Unknown"),AND(J57&lt;&gt;"Yes",J57&lt;&gt;"No",J57&lt;&gt;"Unknown"),AND(L57&lt;&gt;"Yes",L57&lt;&gt;"No",L57&lt;&gt;"Unknown"),AND(N57&lt;&gt;"Yes",N57&lt;&gt;"No",N57&lt;&gt;"Unknown")),"INVALID_STAGE_STATE",IF(OR(OR(AND(H57="Yes",OR(I57="",I57="Unknown",I57="Not applicable",IFERROR(DATEVALUE(LEFT(I57,10)),0)=0,I57&lt;D57,I57&gt;'Report setup'!$B$9)),AND(H57="No",I57&lt;&gt;"Not applicable"),AND(H57="Unknown",I57&lt;&gt;"Unknown")),OR(AND(J57="Yes",OR(K57="",K57="Unknown",K57="Not applicable",IFERROR(DATEVALUE(LEFT(K57,10)),0)=0,K57&lt;D57,K57&gt;'Report setup'!$B$9,H57&lt;&gt;"Yes",K57&lt;I57)),AND(J57="No",K57&lt;&gt;"Not applicable"),AND(J57="Unknown",K57&lt;&gt;"Unknown"),AND(H57="No",J57&lt;&gt;"No")),OR(AND(L57="Yes",OR(M57="",M57="Unknown",M57="Not applicable",IFERROR(DATEVALUE(LEFT(M57,10)),0)=0,M57&lt;D57,M57&gt;'Report setup'!$B$9,J57&lt;&gt;"Yes",M57&lt;K57)),AND(L57="No",M57&lt;&gt;"Not applicable"),AND(L57="Unknown",M57&lt;&gt;"Unknown"),AND(J57="No",L57&lt;&gt;"No")),OR(AND(N57="Yes",OR(O57="",O57="Unknown",O57="Not applicable",IFERROR(DATEVALUE(LEFT(O57,10)),0)=0,O57&lt;D57,O57&gt;'Report setup'!$B$9,L57&lt;&gt;"Yes",O57&lt;M57)),AND(N57="No",O57&lt;&gt;"Not applicable"),AND(N57="Unknown",O57&lt;&gt;"Unknown"),AND(L57="No",N57&lt;&gt;"No"))),"STAGE_STATE_OR_ORDER",IF(F57&lt;&gt;'Report setup'!$B$2,"ACCOUNT_MISMATCH",IF(COUNTIFS('Meta import'!$I$2:$I$101,G57,'Meta import'!$S$2:$S$101,"Accepted")&lt;&gt;1,"UNMATCHED_OR_AMBIGUOUS_AD",IF(COUNTIF('Mappings'!$A$2:$A$101,C57)&lt;&gt;1,"MISSING_OR_DUPLICATE_MAPPING",IF(COUNTIFS('Mappings'!$A$2:$A$101,C57,'Mappings'!$D$2:$D$101,"Accepted")&lt;&gt;1,"MAPPING_EVIDENCE","")))))))))))))))))</x:f>
      </x:c>
      <x:c r="T57" t="str">
        <x:f>IF(A57="","",IF(AND(C57&lt;&gt;"",COUNTIF($C$2:$C$101,C57)=1,D57&gt;='Report setup'!$B$7,D57&lt;='Report setup'!$B$8),"Eligible","Outside"))</x:f>
      </x:c>
      <x:c r="U57" t="str">
        <x:f>IF(A57="","",IF(AND(R57="Accepted",OR(H57="Unknown",J57="Unknown",L57="Unknown",N57="Unknown")),1,0))</x:f>
      </x:c>
      <x:c r="V57" t="str">
        <x:f>IF(R57="Accepted",A57,"")</x:f>
      </x:c>
      <x:c r="W57" t="str">
        <x:f>IF(R57="Held",A57,"")</x:f>
      </x:c>
    </x:row>
    <x:row r="58">
      <x:c r="R58" t="str">
        <x:f>IF(A58="","",IF(S58="","Accepted","Held"))</x:f>
      </x:c>
      <x:c r="S58" t="str">
        <x:f>IF(A58="","",IF(COUNTIF($A$2:$A$101,A58)&gt;1,"DUPLICATE_SOURCE_ROW_ID",IF(IFERROR(DATEVALUE(LEFT(D58,10)),0)=0,"INVALID_DATE",IF(OR(OR(LOWER(TRIM(P58))="unknown",LOWER(TRIM(P58))="not applicable",LOWER(TRIM(P58))="n/a",LOWER(TRIM(P58))="na",LOWER(TRIM(P58))="pending",LOWER(TRIM(P58))="unavailable",LOWER(TRIM(P58))="denied",LOWER(TRIM(P58))="none",LOWER(TRIM(P58))="tbd",LOWER(TRIM(P58))="to be determined",LOWER(TRIM(P58))="-"),OR(LOWER(TRIM(Q58))="unknown",LOWER(TRIM(Q58))="not applicable",LOWER(TRIM(Q58))="n/a",LOWER(TRIM(Q58))="na",LOWER(TRIM(Q58))="pending",LOWER(TRIM(Q58))="unavailable",LOWER(TRIM(Q58))="denied",LOWER(TRIM(Q58))="none",LOWER(TRIM(Q58))="tbd",LOWER(TRIM(Q58))="to be determined",LOWER(TRIM(Q58))="-")),"MISSING_OR_PLACEHOLDER",IF(OR(AND(H58&lt;&gt;"Yes",H58&lt;&gt;"No",H58&lt;&gt;"Unknown"),AND(J58&lt;&gt;"Yes",J58&lt;&gt;"No",J58&lt;&gt;"Unknown"),AND(L58&lt;&gt;"Yes",L58&lt;&gt;"No",L58&lt;&gt;"Unknown"),AND(N58&lt;&gt;"Yes",N58&lt;&gt;"No",N58&lt;&gt;"Unknown")),"INVALID_STAGE_STATE",IF(OR(AND(H58="Yes",OR(I58="",IFERROR(DATEVALUE(LEFT(I58,10)),0)=0,I58&lt;D58,I58&gt;'Report setup'!$B$9)),AND(J58="Yes",OR(K58="",IFERROR(DATEVALUE(LEFT(K58,10)),0)=0,K58&lt;D58,K58&gt;'Report setup'!$B$9)),AND(L58="Yes",OR(M58="",IFERROR(DATEVALUE(LEFT(M58,10)),0)=0,M58&lt;D58,M58&gt;'Report setup'!$B$9)),AND(N58="Yes",OR(O58="",IFERROR(DATEVALUE(LEFT(O58,10)),0)=0,O58&lt;D58,O58&gt;'Report setup'!$B$9))),"INVALID_YES_TIMESTAMP",IF(OR(AND(J58="Yes",H58&lt;&gt;"Yes"),AND(L58="Yes",J58&lt;&gt;"Yes"),AND(N58="Yes",L58&lt;&gt;"Yes")),"PARENT_NOT_YES",IF(COUNTA(A58:Q58)=0,"",IF(OR(A58="",B58="",C58="",D58="",E58="",F58="",P58="",Q58=""),"MISSING_OR_PLACEHOLDER",IF(COUNTIF($C$2:$C$101,C58)&gt;1,"DUPLICATE_CRM_KEY",IF(OR(D58&lt;'Report setup'!$B$7,D58&gt;'Report setup'!$B$8),"OUTSIDE_COHORT",IF(OR(AND(H58&lt;&gt;"Yes",H58&lt;&gt;"No",H58&lt;&gt;"Unknown"),AND(J58&lt;&gt;"Yes",J58&lt;&gt;"No",J58&lt;&gt;"Unknown"),AND(L58&lt;&gt;"Yes",L58&lt;&gt;"No",L58&lt;&gt;"Unknown"),AND(N58&lt;&gt;"Yes",N58&lt;&gt;"No",N58&lt;&gt;"Unknown")),"INVALID_STAGE_STATE",IF(OR(OR(AND(H58="Yes",OR(I58="",I58="Unknown",I58="Not applicable",IFERROR(DATEVALUE(LEFT(I58,10)),0)=0,I58&lt;D58,I58&gt;'Report setup'!$B$9)),AND(H58="No",I58&lt;&gt;"Not applicable"),AND(H58="Unknown",I58&lt;&gt;"Unknown")),OR(AND(J58="Yes",OR(K58="",K58="Unknown",K58="Not applicable",IFERROR(DATEVALUE(LEFT(K58,10)),0)=0,K58&lt;D58,K58&gt;'Report setup'!$B$9,H58&lt;&gt;"Yes",K58&lt;I58)),AND(J58="No",K58&lt;&gt;"Not applicable"),AND(J58="Unknown",K58&lt;&gt;"Unknown"),AND(H58="No",J58&lt;&gt;"No")),OR(AND(L58="Yes",OR(M58="",M58="Unknown",M58="Not applicable",IFERROR(DATEVALUE(LEFT(M58,10)),0)=0,M58&lt;D58,M58&gt;'Report setup'!$B$9,J58&lt;&gt;"Yes",M58&lt;K58)),AND(L58="No",M58&lt;&gt;"Not applicable"),AND(L58="Unknown",M58&lt;&gt;"Unknown"),AND(J58="No",L58&lt;&gt;"No")),OR(AND(N58="Yes",OR(O58="",O58="Unknown",O58="Not applicable",IFERROR(DATEVALUE(LEFT(O58,10)),0)=0,O58&lt;D58,O58&gt;'Report setup'!$B$9,L58&lt;&gt;"Yes",O58&lt;M58)),AND(N58="No",O58&lt;&gt;"Not applicable"),AND(N58="Unknown",O58&lt;&gt;"Unknown"),AND(L58="No",N58&lt;&gt;"No"))),"STAGE_STATE_OR_ORDER",IF(F58&lt;&gt;'Report setup'!$B$2,"ACCOUNT_MISMATCH",IF(COUNTIFS('Meta import'!$I$2:$I$101,G58,'Meta import'!$S$2:$S$101,"Accepted")&lt;&gt;1,"UNMATCHED_OR_AMBIGUOUS_AD",IF(COUNTIF('Mappings'!$A$2:$A$101,C58)&lt;&gt;1,"MISSING_OR_DUPLICATE_MAPPING",IF(COUNTIFS('Mappings'!$A$2:$A$101,C58,'Mappings'!$D$2:$D$101,"Accepted")&lt;&gt;1,"MAPPING_EVIDENCE","")))))))))))))))))</x:f>
      </x:c>
      <x:c r="T58" t="str">
        <x:f>IF(A58="","",IF(AND(C58&lt;&gt;"",COUNTIF($C$2:$C$101,C58)=1,D58&gt;='Report setup'!$B$7,D58&lt;='Report setup'!$B$8),"Eligible","Outside"))</x:f>
      </x:c>
      <x:c r="U58" t="str">
        <x:f>IF(A58="","",IF(AND(R58="Accepted",OR(H58="Unknown",J58="Unknown",L58="Unknown",N58="Unknown")),1,0))</x:f>
      </x:c>
      <x:c r="V58" t="str">
        <x:f>IF(R58="Accepted",A58,"")</x:f>
      </x:c>
      <x:c r="W58" t="str">
        <x:f>IF(R58="Held",A58,"")</x:f>
      </x:c>
    </x:row>
    <x:row r="59">
      <x:c r="R59" t="str">
        <x:f>IF(A59="","",IF(S59="","Accepted","Held"))</x:f>
      </x:c>
      <x:c r="S59" t="str">
        <x:f>IF(A59="","",IF(COUNTIF($A$2:$A$101,A59)&gt;1,"DUPLICATE_SOURCE_ROW_ID",IF(IFERROR(DATEVALUE(LEFT(D59,10)),0)=0,"INVALID_DATE",IF(OR(OR(LOWER(TRIM(P59))="unknown",LOWER(TRIM(P59))="not applicable",LOWER(TRIM(P59))="n/a",LOWER(TRIM(P59))="na",LOWER(TRIM(P59))="pending",LOWER(TRIM(P59))="unavailable",LOWER(TRIM(P59))="denied",LOWER(TRIM(P59))="none",LOWER(TRIM(P59))="tbd",LOWER(TRIM(P59))="to be determined",LOWER(TRIM(P59))="-"),OR(LOWER(TRIM(Q59))="unknown",LOWER(TRIM(Q59))="not applicable",LOWER(TRIM(Q59))="n/a",LOWER(TRIM(Q59))="na",LOWER(TRIM(Q59))="pending",LOWER(TRIM(Q59))="unavailable",LOWER(TRIM(Q59))="denied",LOWER(TRIM(Q59))="none",LOWER(TRIM(Q59))="tbd",LOWER(TRIM(Q59))="to be determined",LOWER(TRIM(Q59))="-")),"MISSING_OR_PLACEHOLDER",IF(OR(AND(H59&lt;&gt;"Yes",H59&lt;&gt;"No",H59&lt;&gt;"Unknown"),AND(J59&lt;&gt;"Yes",J59&lt;&gt;"No",J59&lt;&gt;"Unknown"),AND(L59&lt;&gt;"Yes",L59&lt;&gt;"No",L59&lt;&gt;"Unknown"),AND(N59&lt;&gt;"Yes",N59&lt;&gt;"No",N59&lt;&gt;"Unknown")),"INVALID_STAGE_STATE",IF(OR(AND(H59="Yes",OR(I59="",IFERROR(DATEVALUE(LEFT(I59,10)),0)=0,I59&lt;D59,I59&gt;'Report setup'!$B$9)),AND(J59="Yes",OR(K59="",IFERROR(DATEVALUE(LEFT(K59,10)),0)=0,K59&lt;D59,K59&gt;'Report setup'!$B$9)),AND(L59="Yes",OR(M59="",IFERROR(DATEVALUE(LEFT(M59,10)),0)=0,M59&lt;D59,M59&gt;'Report setup'!$B$9)),AND(N59="Yes",OR(O59="",IFERROR(DATEVALUE(LEFT(O59,10)),0)=0,O59&lt;D59,O59&gt;'Report setup'!$B$9))),"INVALID_YES_TIMESTAMP",IF(OR(AND(J59="Yes",H59&lt;&gt;"Yes"),AND(L59="Yes",J59&lt;&gt;"Yes"),AND(N59="Yes",L59&lt;&gt;"Yes")),"PARENT_NOT_YES",IF(COUNTA(A59:Q59)=0,"",IF(OR(A59="",B59="",C59="",D59="",E59="",F59="",P59="",Q59=""),"MISSING_OR_PLACEHOLDER",IF(COUNTIF($C$2:$C$101,C59)&gt;1,"DUPLICATE_CRM_KEY",IF(OR(D59&lt;'Report setup'!$B$7,D59&gt;'Report setup'!$B$8),"OUTSIDE_COHORT",IF(OR(AND(H59&lt;&gt;"Yes",H59&lt;&gt;"No",H59&lt;&gt;"Unknown"),AND(J59&lt;&gt;"Yes",J59&lt;&gt;"No",J59&lt;&gt;"Unknown"),AND(L59&lt;&gt;"Yes",L59&lt;&gt;"No",L59&lt;&gt;"Unknown"),AND(N59&lt;&gt;"Yes",N59&lt;&gt;"No",N59&lt;&gt;"Unknown")),"INVALID_STAGE_STATE",IF(OR(OR(AND(H59="Yes",OR(I59="",I59="Unknown",I59="Not applicable",IFERROR(DATEVALUE(LEFT(I59,10)),0)=0,I59&lt;D59,I59&gt;'Report setup'!$B$9)),AND(H59="No",I59&lt;&gt;"Not applicable"),AND(H59="Unknown",I59&lt;&gt;"Unknown")),OR(AND(J59="Yes",OR(K59="",K59="Unknown",K59="Not applicable",IFERROR(DATEVALUE(LEFT(K59,10)),0)=0,K59&lt;D59,K59&gt;'Report setup'!$B$9,H59&lt;&gt;"Yes",K59&lt;I59)),AND(J59="No",K59&lt;&gt;"Not applicable"),AND(J59="Unknown",K59&lt;&gt;"Unknown"),AND(H59="No",J59&lt;&gt;"No")),OR(AND(L59="Yes",OR(M59="",M59="Unknown",M59="Not applicable",IFERROR(DATEVALUE(LEFT(M59,10)),0)=0,M59&lt;D59,M59&gt;'Report setup'!$B$9,J59&lt;&gt;"Yes",M59&lt;K59)),AND(L59="No",M59&lt;&gt;"Not applicable"),AND(L59="Unknown",M59&lt;&gt;"Unknown"),AND(J59="No",L59&lt;&gt;"No")),OR(AND(N59="Yes",OR(O59="",O59="Unknown",O59="Not applicable",IFERROR(DATEVALUE(LEFT(O59,10)),0)=0,O59&lt;D59,O59&gt;'Report setup'!$B$9,L59&lt;&gt;"Yes",O59&lt;M59)),AND(N59="No",O59&lt;&gt;"Not applicable"),AND(N59="Unknown",O59&lt;&gt;"Unknown"),AND(L59="No",N59&lt;&gt;"No"))),"STAGE_STATE_OR_ORDER",IF(F59&lt;&gt;'Report setup'!$B$2,"ACCOUNT_MISMATCH",IF(COUNTIFS('Meta import'!$I$2:$I$101,G59,'Meta import'!$S$2:$S$101,"Accepted")&lt;&gt;1,"UNMATCHED_OR_AMBIGUOUS_AD",IF(COUNTIF('Mappings'!$A$2:$A$101,C59)&lt;&gt;1,"MISSING_OR_DUPLICATE_MAPPING",IF(COUNTIFS('Mappings'!$A$2:$A$101,C59,'Mappings'!$D$2:$D$101,"Accepted")&lt;&gt;1,"MAPPING_EVIDENCE","")))))))))))))))))</x:f>
      </x:c>
      <x:c r="T59" t="str">
        <x:f>IF(A59="","",IF(AND(C59&lt;&gt;"",COUNTIF($C$2:$C$101,C59)=1,D59&gt;='Report setup'!$B$7,D59&lt;='Report setup'!$B$8),"Eligible","Outside"))</x:f>
      </x:c>
      <x:c r="U59" t="str">
        <x:f>IF(A59="","",IF(AND(R59="Accepted",OR(H59="Unknown",J59="Unknown",L59="Unknown",N59="Unknown")),1,0))</x:f>
      </x:c>
      <x:c r="V59" t="str">
        <x:f>IF(R59="Accepted",A59,"")</x:f>
      </x:c>
      <x:c r="W59" t="str">
        <x:f>IF(R59="Held",A59,"")</x:f>
      </x:c>
    </x:row>
    <x:row r="60">
      <x:c r="R60" t="str">
        <x:f>IF(A60="","",IF(S60="","Accepted","Held"))</x:f>
      </x:c>
      <x:c r="S60" t="str">
        <x:f>IF(A60="","",IF(COUNTIF($A$2:$A$101,A60)&gt;1,"DUPLICATE_SOURCE_ROW_ID",IF(IFERROR(DATEVALUE(LEFT(D60,10)),0)=0,"INVALID_DATE",IF(OR(OR(LOWER(TRIM(P60))="unknown",LOWER(TRIM(P60))="not applicable",LOWER(TRIM(P60))="n/a",LOWER(TRIM(P60))="na",LOWER(TRIM(P60))="pending",LOWER(TRIM(P60))="unavailable",LOWER(TRIM(P60))="denied",LOWER(TRIM(P60))="none",LOWER(TRIM(P60))="tbd",LOWER(TRIM(P60))="to be determined",LOWER(TRIM(P60))="-"),OR(LOWER(TRIM(Q60))="unknown",LOWER(TRIM(Q60))="not applicable",LOWER(TRIM(Q60))="n/a",LOWER(TRIM(Q60))="na",LOWER(TRIM(Q60))="pending",LOWER(TRIM(Q60))="unavailable",LOWER(TRIM(Q60))="denied",LOWER(TRIM(Q60))="none",LOWER(TRIM(Q60))="tbd",LOWER(TRIM(Q60))="to be determined",LOWER(TRIM(Q60))="-")),"MISSING_OR_PLACEHOLDER",IF(OR(AND(H60&lt;&gt;"Yes",H60&lt;&gt;"No",H60&lt;&gt;"Unknown"),AND(J60&lt;&gt;"Yes",J60&lt;&gt;"No",J60&lt;&gt;"Unknown"),AND(L60&lt;&gt;"Yes",L60&lt;&gt;"No",L60&lt;&gt;"Unknown"),AND(N60&lt;&gt;"Yes",N60&lt;&gt;"No",N60&lt;&gt;"Unknown")),"INVALID_STAGE_STATE",IF(OR(AND(H60="Yes",OR(I60="",IFERROR(DATEVALUE(LEFT(I60,10)),0)=0,I60&lt;D60,I60&gt;'Report setup'!$B$9)),AND(J60="Yes",OR(K60="",IFERROR(DATEVALUE(LEFT(K60,10)),0)=0,K60&lt;D60,K60&gt;'Report setup'!$B$9)),AND(L60="Yes",OR(M60="",IFERROR(DATEVALUE(LEFT(M60,10)),0)=0,M60&lt;D60,M60&gt;'Report setup'!$B$9)),AND(N60="Yes",OR(O60="",IFERROR(DATEVALUE(LEFT(O60,10)),0)=0,O60&lt;D60,O60&gt;'Report setup'!$B$9))),"INVALID_YES_TIMESTAMP",IF(OR(AND(J60="Yes",H60&lt;&gt;"Yes"),AND(L60="Yes",J60&lt;&gt;"Yes"),AND(N60="Yes",L60&lt;&gt;"Yes")),"PARENT_NOT_YES",IF(COUNTA(A60:Q60)=0,"",IF(OR(A60="",B60="",C60="",D60="",E60="",F60="",P60="",Q60=""),"MISSING_OR_PLACEHOLDER",IF(COUNTIF($C$2:$C$101,C60)&gt;1,"DUPLICATE_CRM_KEY",IF(OR(D60&lt;'Report setup'!$B$7,D60&gt;'Report setup'!$B$8),"OUTSIDE_COHORT",IF(OR(AND(H60&lt;&gt;"Yes",H60&lt;&gt;"No",H60&lt;&gt;"Unknown"),AND(J60&lt;&gt;"Yes",J60&lt;&gt;"No",J60&lt;&gt;"Unknown"),AND(L60&lt;&gt;"Yes",L60&lt;&gt;"No",L60&lt;&gt;"Unknown"),AND(N60&lt;&gt;"Yes",N60&lt;&gt;"No",N60&lt;&gt;"Unknown")),"INVALID_STAGE_STATE",IF(OR(OR(AND(H60="Yes",OR(I60="",I60="Unknown",I60="Not applicable",IFERROR(DATEVALUE(LEFT(I60,10)),0)=0,I60&lt;D60,I60&gt;'Report setup'!$B$9)),AND(H60="No",I60&lt;&gt;"Not applicable"),AND(H60="Unknown",I60&lt;&gt;"Unknown")),OR(AND(J60="Yes",OR(K60="",K60="Unknown",K60="Not applicable",IFERROR(DATEVALUE(LEFT(K60,10)),0)=0,K60&lt;D60,K60&gt;'Report setup'!$B$9,H60&lt;&gt;"Yes",K60&lt;I60)),AND(J60="No",K60&lt;&gt;"Not applicable"),AND(J60="Unknown",K60&lt;&gt;"Unknown"),AND(H60="No",J60&lt;&gt;"No")),OR(AND(L60="Yes",OR(M60="",M60="Unknown",M60="Not applicable",IFERROR(DATEVALUE(LEFT(M60,10)),0)=0,M60&lt;D60,M60&gt;'Report setup'!$B$9,J60&lt;&gt;"Yes",M60&lt;K60)),AND(L60="No",M60&lt;&gt;"Not applicable"),AND(L60="Unknown",M60&lt;&gt;"Unknown"),AND(J60="No",L60&lt;&gt;"No")),OR(AND(N60="Yes",OR(O60="",O60="Unknown",O60="Not applicable",IFERROR(DATEVALUE(LEFT(O60,10)),0)=0,O60&lt;D60,O60&gt;'Report setup'!$B$9,L60&lt;&gt;"Yes",O60&lt;M60)),AND(N60="No",O60&lt;&gt;"Not applicable"),AND(N60="Unknown",O60&lt;&gt;"Unknown"),AND(L60="No",N60&lt;&gt;"No"))),"STAGE_STATE_OR_ORDER",IF(F60&lt;&gt;'Report setup'!$B$2,"ACCOUNT_MISMATCH",IF(COUNTIFS('Meta import'!$I$2:$I$101,G60,'Meta import'!$S$2:$S$101,"Accepted")&lt;&gt;1,"UNMATCHED_OR_AMBIGUOUS_AD",IF(COUNTIF('Mappings'!$A$2:$A$101,C60)&lt;&gt;1,"MISSING_OR_DUPLICATE_MAPPING",IF(COUNTIFS('Mappings'!$A$2:$A$101,C60,'Mappings'!$D$2:$D$101,"Accepted")&lt;&gt;1,"MAPPING_EVIDENCE","")))))))))))))))))</x:f>
      </x:c>
      <x:c r="T60" t="str">
        <x:f>IF(A60="","",IF(AND(C60&lt;&gt;"",COUNTIF($C$2:$C$101,C60)=1,D60&gt;='Report setup'!$B$7,D60&lt;='Report setup'!$B$8),"Eligible","Outside"))</x:f>
      </x:c>
      <x:c r="U60" t="str">
        <x:f>IF(A60="","",IF(AND(R60="Accepted",OR(H60="Unknown",J60="Unknown",L60="Unknown",N60="Unknown")),1,0))</x:f>
      </x:c>
      <x:c r="V60" t="str">
        <x:f>IF(R60="Accepted",A60,"")</x:f>
      </x:c>
      <x:c r="W60" t="str">
        <x:f>IF(R60="Held",A60,"")</x:f>
      </x:c>
    </x:row>
    <x:row r="61">
      <x:c r="R61" t="str">
        <x:f>IF(A61="","",IF(S61="","Accepted","Held"))</x:f>
      </x:c>
      <x:c r="S61" t="str">
        <x:f>IF(A61="","",IF(COUNTIF($A$2:$A$101,A61)&gt;1,"DUPLICATE_SOURCE_ROW_ID",IF(IFERROR(DATEVALUE(LEFT(D61,10)),0)=0,"INVALID_DATE",IF(OR(OR(LOWER(TRIM(P61))="unknown",LOWER(TRIM(P61))="not applicable",LOWER(TRIM(P61))="n/a",LOWER(TRIM(P61))="na",LOWER(TRIM(P61))="pending",LOWER(TRIM(P61))="unavailable",LOWER(TRIM(P61))="denied",LOWER(TRIM(P61))="none",LOWER(TRIM(P61))="tbd",LOWER(TRIM(P61))="to be determined",LOWER(TRIM(P61))="-"),OR(LOWER(TRIM(Q61))="unknown",LOWER(TRIM(Q61))="not applicable",LOWER(TRIM(Q61))="n/a",LOWER(TRIM(Q61))="na",LOWER(TRIM(Q61))="pending",LOWER(TRIM(Q61))="unavailable",LOWER(TRIM(Q61))="denied",LOWER(TRIM(Q61))="none",LOWER(TRIM(Q61))="tbd",LOWER(TRIM(Q61))="to be determined",LOWER(TRIM(Q61))="-")),"MISSING_OR_PLACEHOLDER",IF(OR(AND(H61&lt;&gt;"Yes",H61&lt;&gt;"No",H61&lt;&gt;"Unknown"),AND(J61&lt;&gt;"Yes",J61&lt;&gt;"No",J61&lt;&gt;"Unknown"),AND(L61&lt;&gt;"Yes",L61&lt;&gt;"No",L61&lt;&gt;"Unknown"),AND(N61&lt;&gt;"Yes",N61&lt;&gt;"No",N61&lt;&gt;"Unknown")),"INVALID_STAGE_STATE",IF(OR(AND(H61="Yes",OR(I61="",IFERROR(DATEVALUE(LEFT(I61,10)),0)=0,I61&lt;D61,I61&gt;'Report setup'!$B$9)),AND(J61="Yes",OR(K61="",IFERROR(DATEVALUE(LEFT(K61,10)),0)=0,K61&lt;D61,K61&gt;'Report setup'!$B$9)),AND(L61="Yes",OR(M61="",IFERROR(DATEVALUE(LEFT(M61,10)),0)=0,M61&lt;D61,M61&gt;'Report setup'!$B$9)),AND(N61="Yes",OR(O61="",IFERROR(DATEVALUE(LEFT(O61,10)),0)=0,O61&lt;D61,O61&gt;'Report setup'!$B$9))),"INVALID_YES_TIMESTAMP",IF(OR(AND(J61="Yes",H61&lt;&gt;"Yes"),AND(L61="Yes",J61&lt;&gt;"Yes"),AND(N61="Yes",L61&lt;&gt;"Yes")),"PARENT_NOT_YES",IF(COUNTA(A61:Q61)=0,"",IF(OR(A61="",B61="",C61="",D61="",E61="",F61="",P61="",Q61=""),"MISSING_OR_PLACEHOLDER",IF(COUNTIF($C$2:$C$101,C61)&gt;1,"DUPLICATE_CRM_KEY",IF(OR(D61&lt;'Report setup'!$B$7,D61&gt;'Report setup'!$B$8),"OUTSIDE_COHORT",IF(OR(AND(H61&lt;&gt;"Yes",H61&lt;&gt;"No",H61&lt;&gt;"Unknown"),AND(J61&lt;&gt;"Yes",J61&lt;&gt;"No",J61&lt;&gt;"Unknown"),AND(L61&lt;&gt;"Yes",L61&lt;&gt;"No",L61&lt;&gt;"Unknown"),AND(N61&lt;&gt;"Yes",N61&lt;&gt;"No",N61&lt;&gt;"Unknown")),"INVALID_STAGE_STATE",IF(OR(OR(AND(H61="Yes",OR(I61="",I61="Unknown",I61="Not applicable",IFERROR(DATEVALUE(LEFT(I61,10)),0)=0,I61&lt;D61,I61&gt;'Report setup'!$B$9)),AND(H61="No",I61&lt;&gt;"Not applicable"),AND(H61="Unknown",I61&lt;&gt;"Unknown")),OR(AND(J61="Yes",OR(K61="",K61="Unknown",K61="Not applicable",IFERROR(DATEVALUE(LEFT(K61,10)),0)=0,K61&lt;D61,K61&gt;'Report setup'!$B$9,H61&lt;&gt;"Yes",K61&lt;I61)),AND(J61="No",K61&lt;&gt;"Not applicable"),AND(J61="Unknown",K61&lt;&gt;"Unknown"),AND(H61="No",J61&lt;&gt;"No")),OR(AND(L61="Yes",OR(M61="",M61="Unknown",M61="Not applicable",IFERROR(DATEVALUE(LEFT(M61,10)),0)=0,M61&lt;D61,M61&gt;'Report setup'!$B$9,J61&lt;&gt;"Yes",M61&lt;K61)),AND(L61="No",M61&lt;&gt;"Not applicable"),AND(L61="Unknown",M61&lt;&gt;"Unknown"),AND(J61="No",L61&lt;&gt;"No")),OR(AND(N61="Yes",OR(O61="",O61="Unknown",O61="Not applicable",IFERROR(DATEVALUE(LEFT(O61,10)),0)=0,O61&lt;D61,O61&gt;'Report setup'!$B$9,L61&lt;&gt;"Yes",O61&lt;M61)),AND(N61="No",O61&lt;&gt;"Not applicable"),AND(N61="Unknown",O61&lt;&gt;"Unknown"),AND(L61="No",N61&lt;&gt;"No"))),"STAGE_STATE_OR_ORDER",IF(F61&lt;&gt;'Report setup'!$B$2,"ACCOUNT_MISMATCH",IF(COUNTIFS('Meta import'!$I$2:$I$101,G61,'Meta import'!$S$2:$S$101,"Accepted")&lt;&gt;1,"UNMATCHED_OR_AMBIGUOUS_AD",IF(COUNTIF('Mappings'!$A$2:$A$101,C61)&lt;&gt;1,"MISSING_OR_DUPLICATE_MAPPING",IF(COUNTIFS('Mappings'!$A$2:$A$101,C61,'Mappings'!$D$2:$D$101,"Accepted")&lt;&gt;1,"MAPPING_EVIDENCE","")))))))))))))))))</x:f>
      </x:c>
      <x:c r="T61" t="str">
        <x:f>IF(A61="","",IF(AND(C61&lt;&gt;"",COUNTIF($C$2:$C$101,C61)=1,D61&gt;='Report setup'!$B$7,D61&lt;='Report setup'!$B$8),"Eligible","Outside"))</x:f>
      </x:c>
      <x:c r="U61" t="str">
        <x:f>IF(A61="","",IF(AND(R61="Accepted",OR(H61="Unknown",J61="Unknown",L61="Unknown",N61="Unknown")),1,0))</x:f>
      </x:c>
      <x:c r="V61" t="str">
        <x:f>IF(R61="Accepted",A61,"")</x:f>
      </x:c>
      <x:c r="W61" t="str">
        <x:f>IF(R61="Held",A61,"")</x:f>
      </x:c>
    </x:row>
    <x:row r="62">
      <x:c r="R62" t="str">
        <x:f>IF(A62="","",IF(S62="","Accepted","Held"))</x:f>
      </x:c>
      <x:c r="S62" t="str">
        <x:f>IF(A62="","",IF(COUNTIF($A$2:$A$101,A62)&gt;1,"DUPLICATE_SOURCE_ROW_ID",IF(IFERROR(DATEVALUE(LEFT(D62,10)),0)=0,"INVALID_DATE",IF(OR(OR(LOWER(TRIM(P62))="unknown",LOWER(TRIM(P62))="not applicable",LOWER(TRIM(P62))="n/a",LOWER(TRIM(P62))="na",LOWER(TRIM(P62))="pending",LOWER(TRIM(P62))="unavailable",LOWER(TRIM(P62))="denied",LOWER(TRIM(P62))="none",LOWER(TRIM(P62))="tbd",LOWER(TRIM(P62))="to be determined",LOWER(TRIM(P62))="-"),OR(LOWER(TRIM(Q62))="unknown",LOWER(TRIM(Q62))="not applicable",LOWER(TRIM(Q62))="n/a",LOWER(TRIM(Q62))="na",LOWER(TRIM(Q62))="pending",LOWER(TRIM(Q62))="unavailable",LOWER(TRIM(Q62))="denied",LOWER(TRIM(Q62))="none",LOWER(TRIM(Q62))="tbd",LOWER(TRIM(Q62))="to be determined",LOWER(TRIM(Q62))="-")),"MISSING_OR_PLACEHOLDER",IF(OR(AND(H62&lt;&gt;"Yes",H62&lt;&gt;"No",H62&lt;&gt;"Unknown"),AND(J62&lt;&gt;"Yes",J62&lt;&gt;"No",J62&lt;&gt;"Unknown"),AND(L62&lt;&gt;"Yes",L62&lt;&gt;"No",L62&lt;&gt;"Unknown"),AND(N62&lt;&gt;"Yes",N62&lt;&gt;"No",N62&lt;&gt;"Unknown")),"INVALID_STAGE_STATE",IF(OR(AND(H62="Yes",OR(I62="",IFERROR(DATEVALUE(LEFT(I62,10)),0)=0,I62&lt;D62,I62&gt;'Report setup'!$B$9)),AND(J62="Yes",OR(K62="",IFERROR(DATEVALUE(LEFT(K62,10)),0)=0,K62&lt;D62,K62&gt;'Report setup'!$B$9)),AND(L62="Yes",OR(M62="",IFERROR(DATEVALUE(LEFT(M62,10)),0)=0,M62&lt;D62,M62&gt;'Report setup'!$B$9)),AND(N62="Yes",OR(O62="",IFERROR(DATEVALUE(LEFT(O62,10)),0)=0,O62&lt;D62,O62&gt;'Report setup'!$B$9))),"INVALID_YES_TIMESTAMP",IF(OR(AND(J62="Yes",H62&lt;&gt;"Yes"),AND(L62="Yes",J62&lt;&gt;"Yes"),AND(N62="Yes",L62&lt;&gt;"Yes")),"PARENT_NOT_YES",IF(COUNTA(A62:Q62)=0,"",IF(OR(A62="",B62="",C62="",D62="",E62="",F62="",P62="",Q62=""),"MISSING_OR_PLACEHOLDER",IF(COUNTIF($C$2:$C$101,C62)&gt;1,"DUPLICATE_CRM_KEY",IF(OR(D62&lt;'Report setup'!$B$7,D62&gt;'Report setup'!$B$8),"OUTSIDE_COHORT",IF(OR(AND(H62&lt;&gt;"Yes",H62&lt;&gt;"No",H62&lt;&gt;"Unknown"),AND(J62&lt;&gt;"Yes",J62&lt;&gt;"No",J62&lt;&gt;"Unknown"),AND(L62&lt;&gt;"Yes",L62&lt;&gt;"No",L62&lt;&gt;"Unknown"),AND(N62&lt;&gt;"Yes",N62&lt;&gt;"No",N62&lt;&gt;"Unknown")),"INVALID_STAGE_STATE",IF(OR(OR(AND(H62="Yes",OR(I62="",I62="Unknown",I62="Not applicable",IFERROR(DATEVALUE(LEFT(I62,10)),0)=0,I62&lt;D62,I62&gt;'Report setup'!$B$9)),AND(H62="No",I62&lt;&gt;"Not applicable"),AND(H62="Unknown",I62&lt;&gt;"Unknown")),OR(AND(J62="Yes",OR(K62="",K62="Unknown",K62="Not applicable",IFERROR(DATEVALUE(LEFT(K62,10)),0)=0,K62&lt;D62,K62&gt;'Report setup'!$B$9,H62&lt;&gt;"Yes",K62&lt;I62)),AND(J62="No",K62&lt;&gt;"Not applicable"),AND(J62="Unknown",K62&lt;&gt;"Unknown"),AND(H62="No",J62&lt;&gt;"No")),OR(AND(L62="Yes",OR(M62="",M62="Unknown",M62="Not applicable",IFERROR(DATEVALUE(LEFT(M62,10)),0)=0,M62&lt;D62,M62&gt;'Report setup'!$B$9,J62&lt;&gt;"Yes",M62&lt;K62)),AND(L62="No",M62&lt;&gt;"Not applicable"),AND(L62="Unknown",M62&lt;&gt;"Unknown"),AND(J62="No",L62&lt;&gt;"No")),OR(AND(N62="Yes",OR(O62="",O62="Unknown",O62="Not applicable",IFERROR(DATEVALUE(LEFT(O62,10)),0)=0,O62&lt;D62,O62&gt;'Report setup'!$B$9,L62&lt;&gt;"Yes",O62&lt;M62)),AND(N62="No",O62&lt;&gt;"Not applicable"),AND(N62="Unknown",O62&lt;&gt;"Unknown"),AND(L62="No",N62&lt;&gt;"No"))),"STAGE_STATE_OR_ORDER",IF(F62&lt;&gt;'Report setup'!$B$2,"ACCOUNT_MISMATCH",IF(COUNTIFS('Meta import'!$I$2:$I$101,G62,'Meta import'!$S$2:$S$101,"Accepted")&lt;&gt;1,"UNMATCHED_OR_AMBIGUOUS_AD",IF(COUNTIF('Mappings'!$A$2:$A$101,C62)&lt;&gt;1,"MISSING_OR_DUPLICATE_MAPPING",IF(COUNTIFS('Mappings'!$A$2:$A$101,C62,'Mappings'!$D$2:$D$101,"Accepted")&lt;&gt;1,"MAPPING_EVIDENCE","")))))))))))))))))</x:f>
      </x:c>
      <x:c r="T62" t="str">
        <x:f>IF(A62="","",IF(AND(C62&lt;&gt;"",COUNTIF($C$2:$C$101,C62)=1,D62&gt;='Report setup'!$B$7,D62&lt;='Report setup'!$B$8),"Eligible","Outside"))</x:f>
      </x:c>
      <x:c r="U62" t="str">
        <x:f>IF(A62="","",IF(AND(R62="Accepted",OR(H62="Unknown",J62="Unknown",L62="Unknown",N62="Unknown")),1,0))</x:f>
      </x:c>
      <x:c r="V62" t="str">
        <x:f>IF(R62="Accepted",A62,"")</x:f>
      </x:c>
      <x:c r="W62" t="str">
        <x:f>IF(R62="Held",A62,"")</x:f>
      </x:c>
    </x:row>
    <x:row r="63">
      <x:c r="R63" t="str">
        <x:f>IF(A63="","",IF(S63="","Accepted","Held"))</x:f>
      </x:c>
      <x:c r="S63" t="str">
        <x:f>IF(A63="","",IF(COUNTIF($A$2:$A$101,A63)&gt;1,"DUPLICATE_SOURCE_ROW_ID",IF(IFERROR(DATEVALUE(LEFT(D63,10)),0)=0,"INVALID_DATE",IF(OR(OR(LOWER(TRIM(P63))="unknown",LOWER(TRIM(P63))="not applicable",LOWER(TRIM(P63))="n/a",LOWER(TRIM(P63))="na",LOWER(TRIM(P63))="pending",LOWER(TRIM(P63))="unavailable",LOWER(TRIM(P63))="denied",LOWER(TRIM(P63))="none",LOWER(TRIM(P63))="tbd",LOWER(TRIM(P63))="to be determined",LOWER(TRIM(P63))="-"),OR(LOWER(TRIM(Q63))="unknown",LOWER(TRIM(Q63))="not applicable",LOWER(TRIM(Q63))="n/a",LOWER(TRIM(Q63))="na",LOWER(TRIM(Q63))="pending",LOWER(TRIM(Q63))="unavailable",LOWER(TRIM(Q63))="denied",LOWER(TRIM(Q63))="none",LOWER(TRIM(Q63))="tbd",LOWER(TRIM(Q63))="to be determined",LOWER(TRIM(Q63))="-")),"MISSING_OR_PLACEHOLDER",IF(OR(AND(H63&lt;&gt;"Yes",H63&lt;&gt;"No",H63&lt;&gt;"Unknown"),AND(J63&lt;&gt;"Yes",J63&lt;&gt;"No",J63&lt;&gt;"Unknown"),AND(L63&lt;&gt;"Yes",L63&lt;&gt;"No",L63&lt;&gt;"Unknown"),AND(N63&lt;&gt;"Yes",N63&lt;&gt;"No",N63&lt;&gt;"Unknown")),"INVALID_STAGE_STATE",IF(OR(AND(H63="Yes",OR(I63="",IFERROR(DATEVALUE(LEFT(I63,10)),0)=0,I63&lt;D63,I63&gt;'Report setup'!$B$9)),AND(J63="Yes",OR(K63="",IFERROR(DATEVALUE(LEFT(K63,10)),0)=0,K63&lt;D63,K63&gt;'Report setup'!$B$9)),AND(L63="Yes",OR(M63="",IFERROR(DATEVALUE(LEFT(M63,10)),0)=0,M63&lt;D63,M63&gt;'Report setup'!$B$9)),AND(N63="Yes",OR(O63="",IFERROR(DATEVALUE(LEFT(O63,10)),0)=0,O63&lt;D63,O63&gt;'Report setup'!$B$9))),"INVALID_YES_TIMESTAMP",IF(OR(AND(J63="Yes",H63&lt;&gt;"Yes"),AND(L63="Yes",J63&lt;&gt;"Yes"),AND(N63="Yes",L63&lt;&gt;"Yes")),"PARENT_NOT_YES",IF(COUNTA(A63:Q63)=0,"",IF(OR(A63="",B63="",C63="",D63="",E63="",F63="",P63="",Q63=""),"MISSING_OR_PLACEHOLDER",IF(COUNTIF($C$2:$C$101,C63)&gt;1,"DUPLICATE_CRM_KEY",IF(OR(D63&lt;'Report setup'!$B$7,D63&gt;'Report setup'!$B$8),"OUTSIDE_COHORT",IF(OR(AND(H63&lt;&gt;"Yes",H63&lt;&gt;"No",H63&lt;&gt;"Unknown"),AND(J63&lt;&gt;"Yes",J63&lt;&gt;"No",J63&lt;&gt;"Unknown"),AND(L63&lt;&gt;"Yes",L63&lt;&gt;"No",L63&lt;&gt;"Unknown"),AND(N63&lt;&gt;"Yes",N63&lt;&gt;"No",N63&lt;&gt;"Unknown")),"INVALID_STAGE_STATE",IF(OR(OR(AND(H63="Yes",OR(I63="",I63="Unknown",I63="Not applicable",IFERROR(DATEVALUE(LEFT(I63,10)),0)=0,I63&lt;D63,I63&gt;'Report setup'!$B$9)),AND(H63="No",I63&lt;&gt;"Not applicable"),AND(H63="Unknown",I63&lt;&gt;"Unknown")),OR(AND(J63="Yes",OR(K63="",K63="Unknown",K63="Not applicable",IFERROR(DATEVALUE(LEFT(K63,10)),0)=0,K63&lt;D63,K63&gt;'Report setup'!$B$9,H63&lt;&gt;"Yes",K63&lt;I63)),AND(J63="No",K63&lt;&gt;"Not applicable"),AND(J63="Unknown",K63&lt;&gt;"Unknown"),AND(H63="No",J63&lt;&gt;"No")),OR(AND(L63="Yes",OR(M63="",M63="Unknown",M63="Not applicable",IFERROR(DATEVALUE(LEFT(M63,10)),0)=0,M63&lt;D63,M63&gt;'Report setup'!$B$9,J63&lt;&gt;"Yes",M63&lt;K63)),AND(L63="No",M63&lt;&gt;"Not applicable"),AND(L63="Unknown",M63&lt;&gt;"Unknown"),AND(J63="No",L63&lt;&gt;"No")),OR(AND(N63="Yes",OR(O63="",O63="Unknown",O63="Not applicable",IFERROR(DATEVALUE(LEFT(O63,10)),0)=0,O63&lt;D63,O63&gt;'Report setup'!$B$9,L63&lt;&gt;"Yes",O63&lt;M63)),AND(N63="No",O63&lt;&gt;"Not applicable"),AND(N63="Unknown",O63&lt;&gt;"Unknown"),AND(L63="No",N63&lt;&gt;"No"))),"STAGE_STATE_OR_ORDER",IF(F63&lt;&gt;'Report setup'!$B$2,"ACCOUNT_MISMATCH",IF(COUNTIFS('Meta import'!$I$2:$I$101,G63,'Meta import'!$S$2:$S$101,"Accepted")&lt;&gt;1,"UNMATCHED_OR_AMBIGUOUS_AD",IF(COUNTIF('Mappings'!$A$2:$A$101,C63)&lt;&gt;1,"MISSING_OR_DUPLICATE_MAPPING",IF(COUNTIFS('Mappings'!$A$2:$A$101,C63,'Mappings'!$D$2:$D$101,"Accepted")&lt;&gt;1,"MAPPING_EVIDENCE","")))))))))))))))))</x:f>
      </x:c>
      <x:c r="T63" t="str">
        <x:f>IF(A63="","",IF(AND(C63&lt;&gt;"",COUNTIF($C$2:$C$101,C63)=1,D63&gt;='Report setup'!$B$7,D63&lt;='Report setup'!$B$8),"Eligible","Outside"))</x:f>
      </x:c>
      <x:c r="U63" t="str">
        <x:f>IF(A63="","",IF(AND(R63="Accepted",OR(H63="Unknown",J63="Unknown",L63="Unknown",N63="Unknown")),1,0))</x:f>
      </x:c>
      <x:c r="V63" t="str">
        <x:f>IF(R63="Accepted",A63,"")</x:f>
      </x:c>
      <x:c r="W63" t="str">
        <x:f>IF(R63="Held",A63,"")</x:f>
      </x:c>
    </x:row>
    <x:row r="64">
      <x:c r="R64" t="str">
        <x:f>IF(A64="","",IF(S64="","Accepted","Held"))</x:f>
      </x:c>
      <x:c r="S64" t="str">
        <x:f>IF(A64="","",IF(COUNTIF($A$2:$A$101,A64)&gt;1,"DUPLICATE_SOURCE_ROW_ID",IF(IFERROR(DATEVALUE(LEFT(D64,10)),0)=0,"INVALID_DATE",IF(OR(OR(LOWER(TRIM(P64))="unknown",LOWER(TRIM(P64))="not applicable",LOWER(TRIM(P64))="n/a",LOWER(TRIM(P64))="na",LOWER(TRIM(P64))="pending",LOWER(TRIM(P64))="unavailable",LOWER(TRIM(P64))="denied",LOWER(TRIM(P64))="none",LOWER(TRIM(P64))="tbd",LOWER(TRIM(P64))="to be determined",LOWER(TRIM(P64))="-"),OR(LOWER(TRIM(Q64))="unknown",LOWER(TRIM(Q64))="not applicable",LOWER(TRIM(Q64))="n/a",LOWER(TRIM(Q64))="na",LOWER(TRIM(Q64))="pending",LOWER(TRIM(Q64))="unavailable",LOWER(TRIM(Q64))="denied",LOWER(TRIM(Q64))="none",LOWER(TRIM(Q64))="tbd",LOWER(TRIM(Q64))="to be determined",LOWER(TRIM(Q64))="-")),"MISSING_OR_PLACEHOLDER",IF(OR(AND(H64&lt;&gt;"Yes",H64&lt;&gt;"No",H64&lt;&gt;"Unknown"),AND(J64&lt;&gt;"Yes",J64&lt;&gt;"No",J64&lt;&gt;"Unknown"),AND(L64&lt;&gt;"Yes",L64&lt;&gt;"No",L64&lt;&gt;"Unknown"),AND(N64&lt;&gt;"Yes",N64&lt;&gt;"No",N64&lt;&gt;"Unknown")),"INVALID_STAGE_STATE",IF(OR(AND(H64="Yes",OR(I64="",IFERROR(DATEVALUE(LEFT(I64,10)),0)=0,I64&lt;D64,I64&gt;'Report setup'!$B$9)),AND(J64="Yes",OR(K64="",IFERROR(DATEVALUE(LEFT(K64,10)),0)=0,K64&lt;D64,K64&gt;'Report setup'!$B$9)),AND(L64="Yes",OR(M64="",IFERROR(DATEVALUE(LEFT(M64,10)),0)=0,M64&lt;D64,M64&gt;'Report setup'!$B$9)),AND(N64="Yes",OR(O64="",IFERROR(DATEVALUE(LEFT(O64,10)),0)=0,O64&lt;D64,O64&gt;'Report setup'!$B$9))),"INVALID_YES_TIMESTAMP",IF(OR(AND(J64="Yes",H64&lt;&gt;"Yes"),AND(L64="Yes",J64&lt;&gt;"Yes"),AND(N64="Yes",L64&lt;&gt;"Yes")),"PARENT_NOT_YES",IF(COUNTA(A64:Q64)=0,"",IF(OR(A64="",B64="",C64="",D64="",E64="",F64="",P64="",Q64=""),"MISSING_OR_PLACEHOLDER",IF(COUNTIF($C$2:$C$101,C64)&gt;1,"DUPLICATE_CRM_KEY",IF(OR(D64&lt;'Report setup'!$B$7,D64&gt;'Report setup'!$B$8),"OUTSIDE_COHORT",IF(OR(AND(H64&lt;&gt;"Yes",H64&lt;&gt;"No",H64&lt;&gt;"Unknown"),AND(J64&lt;&gt;"Yes",J64&lt;&gt;"No",J64&lt;&gt;"Unknown"),AND(L64&lt;&gt;"Yes",L64&lt;&gt;"No",L64&lt;&gt;"Unknown"),AND(N64&lt;&gt;"Yes",N64&lt;&gt;"No",N64&lt;&gt;"Unknown")),"INVALID_STAGE_STATE",IF(OR(OR(AND(H64="Yes",OR(I64="",I64="Unknown",I64="Not applicable",IFERROR(DATEVALUE(LEFT(I64,10)),0)=0,I64&lt;D64,I64&gt;'Report setup'!$B$9)),AND(H64="No",I64&lt;&gt;"Not applicable"),AND(H64="Unknown",I64&lt;&gt;"Unknown")),OR(AND(J64="Yes",OR(K64="",K64="Unknown",K64="Not applicable",IFERROR(DATEVALUE(LEFT(K64,10)),0)=0,K64&lt;D64,K64&gt;'Report setup'!$B$9,H64&lt;&gt;"Yes",K64&lt;I64)),AND(J64="No",K64&lt;&gt;"Not applicable"),AND(J64="Unknown",K64&lt;&gt;"Unknown"),AND(H64="No",J64&lt;&gt;"No")),OR(AND(L64="Yes",OR(M64="",M64="Unknown",M64="Not applicable",IFERROR(DATEVALUE(LEFT(M64,10)),0)=0,M64&lt;D64,M64&gt;'Report setup'!$B$9,J64&lt;&gt;"Yes",M64&lt;K64)),AND(L64="No",M64&lt;&gt;"Not applicable"),AND(L64="Unknown",M64&lt;&gt;"Unknown"),AND(J64="No",L64&lt;&gt;"No")),OR(AND(N64="Yes",OR(O64="",O64="Unknown",O64="Not applicable",IFERROR(DATEVALUE(LEFT(O64,10)),0)=0,O64&lt;D64,O64&gt;'Report setup'!$B$9,L64&lt;&gt;"Yes",O64&lt;M64)),AND(N64="No",O64&lt;&gt;"Not applicable"),AND(N64="Unknown",O64&lt;&gt;"Unknown"),AND(L64="No",N64&lt;&gt;"No"))),"STAGE_STATE_OR_ORDER",IF(F64&lt;&gt;'Report setup'!$B$2,"ACCOUNT_MISMATCH",IF(COUNTIFS('Meta import'!$I$2:$I$101,G64,'Meta import'!$S$2:$S$101,"Accepted")&lt;&gt;1,"UNMATCHED_OR_AMBIGUOUS_AD",IF(COUNTIF('Mappings'!$A$2:$A$101,C64)&lt;&gt;1,"MISSING_OR_DUPLICATE_MAPPING",IF(COUNTIFS('Mappings'!$A$2:$A$101,C64,'Mappings'!$D$2:$D$101,"Accepted")&lt;&gt;1,"MAPPING_EVIDENCE","")))))))))))))))))</x:f>
      </x:c>
      <x:c r="T64" t="str">
        <x:f>IF(A64="","",IF(AND(C64&lt;&gt;"",COUNTIF($C$2:$C$101,C64)=1,D64&gt;='Report setup'!$B$7,D64&lt;='Report setup'!$B$8),"Eligible","Outside"))</x:f>
      </x:c>
      <x:c r="U64" t="str">
        <x:f>IF(A64="","",IF(AND(R64="Accepted",OR(H64="Unknown",J64="Unknown",L64="Unknown",N64="Unknown")),1,0))</x:f>
      </x:c>
      <x:c r="V64" t="str">
        <x:f>IF(R64="Accepted",A64,"")</x:f>
      </x:c>
      <x:c r="W64" t="str">
        <x:f>IF(R64="Held",A64,"")</x:f>
      </x:c>
    </x:row>
    <x:row r="65">
      <x:c r="R65" t="str">
        <x:f>IF(A65="","",IF(S65="","Accepted","Held"))</x:f>
      </x:c>
      <x:c r="S65" t="str">
        <x:f>IF(A65="","",IF(COUNTIF($A$2:$A$101,A65)&gt;1,"DUPLICATE_SOURCE_ROW_ID",IF(IFERROR(DATEVALUE(LEFT(D65,10)),0)=0,"INVALID_DATE",IF(OR(OR(LOWER(TRIM(P65))="unknown",LOWER(TRIM(P65))="not applicable",LOWER(TRIM(P65))="n/a",LOWER(TRIM(P65))="na",LOWER(TRIM(P65))="pending",LOWER(TRIM(P65))="unavailable",LOWER(TRIM(P65))="denied",LOWER(TRIM(P65))="none",LOWER(TRIM(P65))="tbd",LOWER(TRIM(P65))="to be determined",LOWER(TRIM(P65))="-"),OR(LOWER(TRIM(Q65))="unknown",LOWER(TRIM(Q65))="not applicable",LOWER(TRIM(Q65))="n/a",LOWER(TRIM(Q65))="na",LOWER(TRIM(Q65))="pending",LOWER(TRIM(Q65))="unavailable",LOWER(TRIM(Q65))="denied",LOWER(TRIM(Q65))="none",LOWER(TRIM(Q65))="tbd",LOWER(TRIM(Q65))="to be determined",LOWER(TRIM(Q65))="-")),"MISSING_OR_PLACEHOLDER",IF(OR(AND(H65&lt;&gt;"Yes",H65&lt;&gt;"No",H65&lt;&gt;"Unknown"),AND(J65&lt;&gt;"Yes",J65&lt;&gt;"No",J65&lt;&gt;"Unknown"),AND(L65&lt;&gt;"Yes",L65&lt;&gt;"No",L65&lt;&gt;"Unknown"),AND(N65&lt;&gt;"Yes",N65&lt;&gt;"No",N65&lt;&gt;"Unknown")),"INVALID_STAGE_STATE",IF(OR(AND(H65="Yes",OR(I65="",IFERROR(DATEVALUE(LEFT(I65,10)),0)=0,I65&lt;D65,I65&gt;'Report setup'!$B$9)),AND(J65="Yes",OR(K65="",IFERROR(DATEVALUE(LEFT(K65,10)),0)=0,K65&lt;D65,K65&gt;'Report setup'!$B$9)),AND(L65="Yes",OR(M65="",IFERROR(DATEVALUE(LEFT(M65,10)),0)=0,M65&lt;D65,M65&gt;'Report setup'!$B$9)),AND(N65="Yes",OR(O65="",IFERROR(DATEVALUE(LEFT(O65,10)),0)=0,O65&lt;D65,O65&gt;'Report setup'!$B$9))),"INVALID_YES_TIMESTAMP",IF(OR(AND(J65="Yes",H65&lt;&gt;"Yes"),AND(L65="Yes",J65&lt;&gt;"Yes"),AND(N65="Yes",L65&lt;&gt;"Yes")),"PARENT_NOT_YES",IF(COUNTA(A65:Q65)=0,"",IF(OR(A65="",B65="",C65="",D65="",E65="",F65="",P65="",Q65=""),"MISSING_OR_PLACEHOLDER",IF(COUNTIF($C$2:$C$101,C65)&gt;1,"DUPLICATE_CRM_KEY",IF(OR(D65&lt;'Report setup'!$B$7,D65&gt;'Report setup'!$B$8),"OUTSIDE_COHORT",IF(OR(AND(H65&lt;&gt;"Yes",H65&lt;&gt;"No",H65&lt;&gt;"Unknown"),AND(J65&lt;&gt;"Yes",J65&lt;&gt;"No",J65&lt;&gt;"Unknown"),AND(L65&lt;&gt;"Yes",L65&lt;&gt;"No",L65&lt;&gt;"Unknown"),AND(N65&lt;&gt;"Yes",N65&lt;&gt;"No",N65&lt;&gt;"Unknown")),"INVALID_STAGE_STATE",IF(OR(OR(AND(H65="Yes",OR(I65="",I65="Unknown",I65="Not applicable",IFERROR(DATEVALUE(LEFT(I65,10)),0)=0,I65&lt;D65,I65&gt;'Report setup'!$B$9)),AND(H65="No",I65&lt;&gt;"Not applicable"),AND(H65="Unknown",I65&lt;&gt;"Unknown")),OR(AND(J65="Yes",OR(K65="",K65="Unknown",K65="Not applicable",IFERROR(DATEVALUE(LEFT(K65,10)),0)=0,K65&lt;D65,K65&gt;'Report setup'!$B$9,H65&lt;&gt;"Yes",K65&lt;I65)),AND(J65="No",K65&lt;&gt;"Not applicable"),AND(J65="Unknown",K65&lt;&gt;"Unknown"),AND(H65="No",J65&lt;&gt;"No")),OR(AND(L65="Yes",OR(M65="",M65="Unknown",M65="Not applicable",IFERROR(DATEVALUE(LEFT(M65,10)),0)=0,M65&lt;D65,M65&gt;'Report setup'!$B$9,J65&lt;&gt;"Yes",M65&lt;K65)),AND(L65="No",M65&lt;&gt;"Not applicable"),AND(L65="Unknown",M65&lt;&gt;"Unknown"),AND(J65="No",L65&lt;&gt;"No")),OR(AND(N65="Yes",OR(O65="",O65="Unknown",O65="Not applicable",IFERROR(DATEVALUE(LEFT(O65,10)),0)=0,O65&lt;D65,O65&gt;'Report setup'!$B$9,L65&lt;&gt;"Yes",O65&lt;M65)),AND(N65="No",O65&lt;&gt;"Not applicable"),AND(N65="Unknown",O65&lt;&gt;"Unknown"),AND(L65="No",N65&lt;&gt;"No"))),"STAGE_STATE_OR_ORDER",IF(F65&lt;&gt;'Report setup'!$B$2,"ACCOUNT_MISMATCH",IF(COUNTIFS('Meta import'!$I$2:$I$101,G65,'Meta import'!$S$2:$S$101,"Accepted")&lt;&gt;1,"UNMATCHED_OR_AMBIGUOUS_AD",IF(COUNTIF('Mappings'!$A$2:$A$101,C65)&lt;&gt;1,"MISSING_OR_DUPLICATE_MAPPING",IF(COUNTIFS('Mappings'!$A$2:$A$101,C65,'Mappings'!$D$2:$D$101,"Accepted")&lt;&gt;1,"MAPPING_EVIDENCE","")))))))))))))))))</x:f>
      </x:c>
      <x:c r="T65" t="str">
        <x:f>IF(A65="","",IF(AND(C65&lt;&gt;"",COUNTIF($C$2:$C$101,C65)=1,D65&gt;='Report setup'!$B$7,D65&lt;='Report setup'!$B$8),"Eligible","Outside"))</x:f>
      </x:c>
      <x:c r="U65" t="str">
        <x:f>IF(A65="","",IF(AND(R65="Accepted",OR(H65="Unknown",J65="Unknown",L65="Unknown",N65="Unknown")),1,0))</x:f>
      </x:c>
      <x:c r="V65" t="str">
        <x:f>IF(R65="Accepted",A65,"")</x:f>
      </x:c>
      <x:c r="W65" t="str">
        <x:f>IF(R65="Held",A65,"")</x:f>
      </x:c>
    </x:row>
    <x:row r="66">
      <x:c r="R66" t="str">
        <x:f>IF(A66="","",IF(S66="","Accepted","Held"))</x:f>
      </x:c>
      <x:c r="S66" t="str">
        <x:f>IF(A66="","",IF(COUNTIF($A$2:$A$101,A66)&gt;1,"DUPLICATE_SOURCE_ROW_ID",IF(IFERROR(DATEVALUE(LEFT(D66,10)),0)=0,"INVALID_DATE",IF(OR(OR(LOWER(TRIM(P66))="unknown",LOWER(TRIM(P66))="not applicable",LOWER(TRIM(P66))="n/a",LOWER(TRIM(P66))="na",LOWER(TRIM(P66))="pending",LOWER(TRIM(P66))="unavailable",LOWER(TRIM(P66))="denied",LOWER(TRIM(P66))="none",LOWER(TRIM(P66))="tbd",LOWER(TRIM(P66))="to be determined",LOWER(TRIM(P66))="-"),OR(LOWER(TRIM(Q66))="unknown",LOWER(TRIM(Q66))="not applicable",LOWER(TRIM(Q66))="n/a",LOWER(TRIM(Q66))="na",LOWER(TRIM(Q66))="pending",LOWER(TRIM(Q66))="unavailable",LOWER(TRIM(Q66))="denied",LOWER(TRIM(Q66))="none",LOWER(TRIM(Q66))="tbd",LOWER(TRIM(Q66))="to be determined",LOWER(TRIM(Q66))="-")),"MISSING_OR_PLACEHOLDER",IF(OR(AND(H66&lt;&gt;"Yes",H66&lt;&gt;"No",H66&lt;&gt;"Unknown"),AND(J66&lt;&gt;"Yes",J66&lt;&gt;"No",J66&lt;&gt;"Unknown"),AND(L66&lt;&gt;"Yes",L66&lt;&gt;"No",L66&lt;&gt;"Unknown"),AND(N66&lt;&gt;"Yes",N66&lt;&gt;"No",N66&lt;&gt;"Unknown")),"INVALID_STAGE_STATE",IF(OR(AND(H66="Yes",OR(I66="",IFERROR(DATEVALUE(LEFT(I66,10)),0)=0,I66&lt;D66,I66&gt;'Report setup'!$B$9)),AND(J66="Yes",OR(K66="",IFERROR(DATEVALUE(LEFT(K66,10)),0)=0,K66&lt;D66,K66&gt;'Report setup'!$B$9)),AND(L66="Yes",OR(M66="",IFERROR(DATEVALUE(LEFT(M66,10)),0)=0,M66&lt;D66,M66&gt;'Report setup'!$B$9)),AND(N66="Yes",OR(O66="",IFERROR(DATEVALUE(LEFT(O66,10)),0)=0,O66&lt;D66,O66&gt;'Report setup'!$B$9))),"INVALID_YES_TIMESTAMP",IF(OR(AND(J66="Yes",H66&lt;&gt;"Yes"),AND(L66="Yes",J66&lt;&gt;"Yes"),AND(N66="Yes",L66&lt;&gt;"Yes")),"PARENT_NOT_YES",IF(COUNTA(A66:Q66)=0,"",IF(OR(A66="",B66="",C66="",D66="",E66="",F66="",P66="",Q66=""),"MISSING_OR_PLACEHOLDER",IF(COUNTIF($C$2:$C$101,C66)&gt;1,"DUPLICATE_CRM_KEY",IF(OR(D66&lt;'Report setup'!$B$7,D66&gt;'Report setup'!$B$8),"OUTSIDE_COHORT",IF(OR(AND(H66&lt;&gt;"Yes",H66&lt;&gt;"No",H66&lt;&gt;"Unknown"),AND(J66&lt;&gt;"Yes",J66&lt;&gt;"No",J66&lt;&gt;"Unknown"),AND(L66&lt;&gt;"Yes",L66&lt;&gt;"No",L66&lt;&gt;"Unknown"),AND(N66&lt;&gt;"Yes",N66&lt;&gt;"No",N66&lt;&gt;"Unknown")),"INVALID_STAGE_STATE",IF(OR(OR(AND(H66="Yes",OR(I66="",I66="Unknown",I66="Not applicable",IFERROR(DATEVALUE(LEFT(I66,10)),0)=0,I66&lt;D66,I66&gt;'Report setup'!$B$9)),AND(H66="No",I66&lt;&gt;"Not applicable"),AND(H66="Unknown",I66&lt;&gt;"Unknown")),OR(AND(J66="Yes",OR(K66="",K66="Unknown",K66="Not applicable",IFERROR(DATEVALUE(LEFT(K66,10)),0)=0,K66&lt;D66,K66&gt;'Report setup'!$B$9,H66&lt;&gt;"Yes",K66&lt;I66)),AND(J66="No",K66&lt;&gt;"Not applicable"),AND(J66="Unknown",K66&lt;&gt;"Unknown"),AND(H66="No",J66&lt;&gt;"No")),OR(AND(L66="Yes",OR(M66="",M66="Unknown",M66="Not applicable",IFERROR(DATEVALUE(LEFT(M66,10)),0)=0,M66&lt;D66,M66&gt;'Report setup'!$B$9,J66&lt;&gt;"Yes",M66&lt;K66)),AND(L66="No",M66&lt;&gt;"Not applicable"),AND(L66="Unknown",M66&lt;&gt;"Unknown"),AND(J66="No",L66&lt;&gt;"No")),OR(AND(N66="Yes",OR(O66="",O66="Unknown",O66="Not applicable",IFERROR(DATEVALUE(LEFT(O66,10)),0)=0,O66&lt;D66,O66&gt;'Report setup'!$B$9,L66&lt;&gt;"Yes",O66&lt;M66)),AND(N66="No",O66&lt;&gt;"Not applicable"),AND(N66="Unknown",O66&lt;&gt;"Unknown"),AND(L66="No",N66&lt;&gt;"No"))),"STAGE_STATE_OR_ORDER",IF(F66&lt;&gt;'Report setup'!$B$2,"ACCOUNT_MISMATCH",IF(COUNTIFS('Meta import'!$I$2:$I$101,G66,'Meta import'!$S$2:$S$101,"Accepted")&lt;&gt;1,"UNMATCHED_OR_AMBIGUOUS_AD",IF(COUNTIF('Mappings'!$A$2:$A$101,C66)&lt;&gt;1,"MISSING_OR_DUPLICATE_MAPPING",IF(COUNTIFS('Mappings'!$A$2:$A$101,C66,'Mappings'!$D$2:$D$101,"Accepted")&lt;&gt;1,"MAPPING_EVIDENCE","")))))))))))))))))</x:f>
      </x:c>
      <x:c r="T66" t="str">
        <x:f>IF(A66="","",IF(AND(C66&lt;&gt;"",COUNTIF($C$2:$C$101,C66)=1,D66&gt;='Report setup'!$B$7,D66&lt;='Report setup'!$B$8),"Eligible","Outside"))</x:f>
      </x:c>
      <x:c r="U66" t="str">
        <x:f>IF(A66="","",IF(AND(R66="Accepted",OR(H66="Unknown",J66="Unknown",L66="Unknown",N66="Unknown")),1,0))</x:f>
      </x:c>
      <x:c r="V66" t="str">
        <x:f>IF(R66="Accepted",A66,"")</x:f>
      </x:c>
      <x:c r="W66" t="str">
        <x:f>IF(R66="Held",A66,"")</x:f>
      </x:c>
    </x:row>
    <x:row r="67">
      <x:c r="R67" t="str">
        <x:f>IF(A67="","",IF(S67="","Accepted","Held"))</x:f>
      </x:c>
      <x:c r="S67" t="str">
        <x:f>IF(A67="","",IF(COUNTIF($A$2:$A$101,A67)&gt;1,"DUPLICATE_SOURCE_ROW_ID",IF(IFERROR(DATEVALUE(LEFT(D67,10)),0)=0,"INVALID_DATE",IF(OR(OR(LOWER(TRIM(P67))="unknown",LOWER(TRIM(P67))="not applicable",LOWER(TRIM(P67))="n/a",LOWER(TRIM(P67))="na",LOWER(TRIM(P67))="pending",LOWER(TRIM(P67))="unavailable",LOWER(TRIM(P67))="denied",LOWER(TRIM(P67))="none",LOWER(TRIM(P67))="tbd",LOWER(TRIM(P67))="to be determined",LOWER(TRIM(P67))="-"),OR(LOWER(TRIM(Q67))="unknown",LOWER(TRIM(Q67))="not applicable",LOWER(TRIM(Q67))="n/a",LOWER(TRIM(Q67))="na",LOWER(TRIM(Q67))="pending",LOWER(TRIM(Q67))="unavailable",LOWER(TRIM(Q67))="denied",LOWER(TRIM(Q67))="none",LOWER(TRIM(Q67))="tbd",LOWER(TRIM(Q67))="to be determined",LOWER(TRIM(Q67))="-")),"MISSING_OR_PLACEHOLDER",IF(OR(AND(H67&lt;&gt;"Yes",H67&lt;&gt;"No",H67&lt;&gt;"Unknown"),AND(J67&lt;&gt;"Yes",J67&lt;&gt;"No",J67&lt;&gt;"Unknown"),AND(L67&lt;&gt;"Yes",L67&lt;&gt;"No",L67&lt;&gt;"Unknown"),AND(N67&lt;&gt;"Yes",N67&lt;&gt;"No",N67&lt;&gt;"Unknown")),"INVALID_STAGE_STATE",IF(OR(AND(H67="Yes",OR(I67="",IFERROR(DATEVALUE(LEFT(I67,10)),0)=0,I67&lt;D67,I67&gt;'Report setup'!$B$9)),AND(J67="Yes",OR(K67="",IFERROR(DATEVALUE(LEFT(K67,10)),0)=0,K67&lt;D67,K67&gt;'Report setup'!$B$9)),AND(L67="Yes",OR(M67="",IFERROR(DATEVALUE(LEFT(M67,10)),0)=0,M67&lt;D67,M67&gt;'Report setup'!$B$9)),AND(N67="Yes",OR(O67="",IFERROR(DATEVALUE(LEFT(O67,10)),0)=0,O67&lt;D67,O67&gt;'Report setup'!$B$9))),"INVALID_YES_TIMESTAMP",IF(OR(AND(J67="Yes",H67&lt;&gt;"Yes"),AND(L67="Yes",J67&lt;&gt;"Yes"),AND(N67="Yes",L67&lt;&gt;"Yes")),"PARENT_NOT_YES",IF(COUNTA(A67:Q67)=0,"",IF(OR(A67="",B67="",C67="",D67="",E67="",F67="",P67="",Q67=""),"MISSING_OR_PLACEHOLDER",IF(COUNTIF($C$2:$C$101,C67)&gt;1,"DUPLICATE_CRM_KEY",IF(OR(D67&lt;'Report setup'!$B$7,D67&gt;'Report setup'!$B$8),"OUTSIDE_COHORT",IF(OR(AND(H67&lt;&gt;"Yes",H67&lt;&gt;"No",H67&lt;&gt;"Unknown"),AND(J67&lt;&gt;"Yes",J67&lt;&gt;"No",J67&lt;&gt;"Unknown"),AND(L67&lt;&gt;"Yes",L67&lt;&gt;"No",L67&lt;&gt;"Unknown"),AND(N67&lt;&gt;"Yes",N67&lt;&gt;"No",N67&lt;&gt;"Unknown")),"INVALID_STAGE_STATE",IF(OR(OR(AND(H67="Yes",OR(I67="",I67="Unknown",I67="Not applicable",IFERROR(DATEVALUE(LEFT(I67,10)),0)=0,I67&lt;D67,I67&gt;'Report setup'!$B$9)),AND(H67="No",I67&lt;&gt;"Not applicable"),AND(H67="Unknown",I67&lt;&gt;"Unknown")),OR(AND(J67="Yes",OR(K67="",K67="Unknown",K67="Not applicable",IFERROR(DATEVALUE(LEFT(K67,10)),0)=0,K67&lt;D67,K67&gt;'Report setup'!$B$9,H67&lt;&gt;"Yes",K67&lt;I67)),AND(J67="No",K67&lt;&gt;"Not applicable"),AND(J67="Unknown",K67&lt;&gt;"Unknown"),AND(H67="No",J67&lt;&gt;"No")),OR(AND(L67="Yes",OR(M67="",M67="Unknown",M67="Not applicable",IFERROR(DATEVALUE(LEFT(M67,10)),0)=0,M67&lt;D67,M67&gt;'Report setup'!$B$9,J67&lt;&gt;"Yes",M67&lt;K67)),AND(L67="No",M67&lt;&gt;"Not applicable"),AND(L67="Unknown",M67&lt;&gt;"Unknown"),AND(J67="No",L67&lt;&gt;"No")),OR(AND(N67="Yes",OR(O67="",O67="Unknown",O67="Not applicable",IFERROR(DATEVALUE(LEFT(O67,10)),0)=0,O67&lt;D67,O67&gt;'Report setup'!$B$9,L67&lt;&gt;"Yes",O67&lt;M67)),AND(N67="No",O67&lt;&gt;"Not applicable"),AND(N67="Unknown",O67&lt;&gt;"Unknown"),AND(L67="No",N67&lt;&gt;"No"))),"STAGE_STATE_OR_ORDER",IF(F67&lt;&gt;'Report setup'!$B$2,"ACCOUNT_MISMATCH",IF(COUNTIFS('Meta import'!$I$2:$I$101,G67,'Meta import'!$S$2:$S$101,"Accepted")&lt;&gt;1,"UNMATCHED_OR_AMBIGUOUS_AD",IF(COUNTIF('Mappings'!$A$2:$A$101,C67)&lt;&gt;1,"MISSING_OR_DUPLICATE_MAPPING",IF(COUNTIFS('Mappings'!$A$2:$A$101,C67,'Mappings'!$D$2:$D$101,"Accepted")&lt;&gt;1,"MAPPING_EVIDENCE","")))))))))))))))))</x:f>
      </x:c>
      <x:c r="T67" t="str">
        <x:f>IF(A67="","",IF(AND(C67&lt;&gt;"",COUNTIF($C$2:$C$101,C67)=1,D67&gt;='Report setup'!$B$7,D67&lt;='Report setup'!$B$8),"Eligible","Outside"))</x:f>
      </x:c>
      <x:c r="U67" t="str">
        <x:f>IF(A67="","",IF(AND(R67="Accepted",OR(H67="Unknown",J67="Unknown",L67="Unknown",N67="Unknown")),1,0))</x:f>
      </x:c>
      <x:c r="V67" t="str">
        <x:f>IF(R67="Accepted",A67,"")</x:f>
      </x:c>
      <x:c r="W67" t="str">
        <x:f>IF(R67="Held",A67,"")</x:f>
      </x:c>
    </x:row>
    <x:row r="68">
      <x:c r="R68" t="str">
        <x:f>IF(A68="","",IF(S68="","Accepted","Held"))</x:f>
      </x:c>
      <x:c r="S68" t="str">
        <x:f>IF(A68="","",IF(COUNTIF($A$2:$A$101,A68)&gt;1,"DUPLICATE_SOURCE_ROW_ID",IF(IFERROR(DATEVALUE(LEFT(D68,10)),0)=0,"INVALID_DATE",IF(OR(OR(LOWER(TRIM(P68))="unknown",LOWER(TRIM(P68))="not applicable",LOWER(TRIM(P68))="n/a",LOWER(TRIM(P68))="na",LOWER(TRIM(P68))="pending",LOWER(TRIM(P68))="unavailable",LOWER(TRIM(P68))="denied",LOWER(TRIM(P68))="none",LOWER(TRIM(P68))="tbd",LOWER(TRIM(P68))="to be determined",LOWER(TRIM(P68))="-"),OR(LOWER(TRIM(Q68))="unknown",LOWER(TRIM(Q68))="not applicable",LOWER(TRIM(Q68))="n/a",LOWER(TRIM(Q68))="na",LOWER(TRIM(Q68))="pending",LOWER(TRIM(Q68))="unavailable",LOWER(TRIM(Q68))="denied",LOWER(TRIM(Q68))="none",LOWER(TRIM(Q68))="tbd",LOWER(TRIM(Q68))="to be determined",LOWER(TRIM(Q68))="-")),"MISSING_OR_PLACEHOLDER",IF(OR(AND(H68&lt;&gt;"Yes",H68&lt;&gt;"No",H68&lt;&gt;"Unknown"),AND(J68&lt;&gt;"Yes",J68&lt;&gt;"No",J68&lt;&gt;"Unknown"),AND(L68&lt;&gt;"Yes",L68&lt;&gt;"No",L68&lt;&gt;"Unknown"),AND(N68&lt;&gt;"Yes",N68&lt;&gt;"No",N68&lt;&gt;"Unknown")),"INVALID_STAGE_STATE",IF(OR(AND(H68="Yes",OR(I68="",IFERROR(DATEVALUE(LEFT(I68,10)),0)=0,I68&lt;D68,I68&gt;'Report setup'!$B$9)),AND(J68="Yes",OR(K68="",IFERROR(DATEVALUE(LEFT(K68,10)),0)=0,K68&lt;D68,K68&gt;'Report setup'!$B$9)),AND(L68="Yes",OR(M68="",IFERROR(DATEVALUE(LEFT(M68,10)),0)=0,M68&lt;D68,M68&gt;'Report setup'!$B$9)),AND(N68="Yes",OR(O68="",IFERROR(DATEVALUE(LEFT(O68,10)),0)=0,O68&lt;D68,O68&gt;'Report setup'!$B$9))),"INVALID_YES_TIMESTAMP",IF(OR(AND(J68="Yes",H68&lt;&gt;"Yes"),AND(L68="Yes",J68&lt;&gt;"Yes"),AND(N68="Yes",L68&lt;&gt;"Yes")),"PARENT_NOT_YES",IF(COUNTA(A68:Q68)=0,"",IF(OR(A68="",B68="",C68="",D68="",E68="",F68="",P68="",Q68=""),"MISSING_OR_PLACEHOLDER",IF(COUNTIF($C$2:$C$101,C68)&gt;1,"DUPLICATE_CRM_KEY",IF(OR(D68&lt;'Report setup'!$B$7,D68&gt;'Report setup'!$B$8),"OUTSIDE_COHORT",IF(OR(AND(H68&lt;&gt;"Yes",H68&lt;&gt;"No",H68&lt;&gt;"Unknown"),AND(J68&lt;&gt;"Yes",J68&lt;&gt;"No",J68&lt;&gt;"Unknown"),AND(L68&lt;&gt;"Yes",L68&lt;&gt;"No",L68&lt;&gt;"Unknown"),AND(N68&lt;&gt;"Yes",N68&lt;&gt;"No",N68&lt;&gt;"Unknown")),"INVALID_STAGE_STATE",IF(OR(OR(AND(H68="Yes",OR(I68="",I68="Unknown",I68="Not applicable",IFERROR(DATEVALUE(LEFT(I68,10)),0)=0,I68&lt;D68,I68&gt;'Report setup'!$B$9)),AND(H68="No",I68&lt;&gt;"Not applicable"),AND(H68="Unknown",I68&lt;&gt;"Unknown")),OR(AND(J68="Yes",OR(K68="",K68="Unknown",K68="Not applicable",IFERROR(DATEVALUE(LEFT(K68,10)),0)=0,K68&lt;D68,K68&gt;'Report setup'!$B$9,H68&lt;&gt;"Yes",K68&lt;I68)),AND(J68="No",K68&lt;&gt;"Not applicable"),AND(J68="Unknown",K68&lt;&gt;"Unknown"),AND(H68="No",J68&lt;&gt;"No")),OR(AND(L68="Yes",OR(M68="",M68="Unknown",M68="Not applicable",IFERROR(DATEVALUE(LEFT(M68,10)),0)=0,M68&lt;D68,M68&gt;'Report setup'!$B$9,J68&lt;&gt;"Yes",M68&lt;K68)),AND(L68="No",M68&lt;&gt;"Not applicable"),AND(L68="Unknown",M68&lt;&gt;"Unknown"),AND(J68="No",L68&lt;&gt;"No")),OR(AND(N68="Yes",OR(O68="",O68="Unknown",O68="Not applicable",IFERROR(DATEVALUE(LEFT(O68,10)),0)=0,O68&lt;D68,O68&gt;'Report setup'!$B$9,L68&lt;&gt;"Yes",O68&lt;M68)),AND(N68="No",O68&lt;&gt;"Not applicable"),AND(N68="Unknown",O68&lt;&gt;"Unknown"),AND(L68="No",N68&lt;&gt;"No"))),"STAGE_STATE_OR_ORDER",IF(F68&lt;&gt;'Report setup'!$B$2,"ACCOUNT_MISMATCH",IF(COUNTIFS('Meta import'!$I$2:$I$101,G68,'Meta import'!$S$2:$S$101,"Accepted")&lt;&gt;1,"UNMATCHED_OR_AMBIGUOUS_AD",IF(COUNTIF('Mappings'!$A$2:$A$101,C68)&lt;&gt;1,"MISSING_OR_DUPLICATE_MAPPING",IF(COUNTIFS('Mappings'!$A$2:$A$101,C68,'Mappings'!$D$2:$D$101,"Accepted")&lt;&gt;1,"MAPPING_EVIDENCE","")))))))))))))))))</x:f>
      </x:c>
      <x:c r="T68" t="str">
        <x:f>IF(A68="","",IF(AND(C68&lt;&gt;"",COUNTIF($C$2:$C$101,C68)=1,D68&gt;='Report setup'!$B$7,D68&lt;='Report setup'!$B$8),"Eligible","Outside"))</x:f>
      </x:c>
      <x:c r="U68" t="str">
        <x:f>IF(A68="","",IF(AND(R68="Accepted",OR(H68="Unknown",J68="Unknown",L68="Unknown",N68="Unknown")),1,0))</x:f>
      </x:c>
      <x:c r="V68" t="str">
        <x:f>IF(R68="Accepted",A68,"")</x:f>
      </x:c>
      <x:c r="W68" t="str">
        <x:f>IF(R68="Held",A68,"")</x:f>
      </x:c>
    </x:row>
    <x:row r="69">
      <x:c r="R69" t="str">
        <x:f>IF(A69="","",IF(S69="","Accepted","Held"))</x:f>
      </x:c>
      <x:c r="S69" t="str">
        <x:f>IF(A69="","",IF(COUNTIF($A$2:$A$101,A69)&gt;1,"DUPLICATE_SOURCE_ROW_ID",IF(IFERROR(DATEVALUE(LEFT(D69,10)),0)=0,"INVALID_DATE",IF(OR(OR(LOWER(TRIM(P69))="unknown",LOWER(TRIM(P69))="not applicable",LOWER(TRIM(P69))="n/a",LOWER(TRIM(P69))="na",LOWER(TRIM(P69))="pending",LOWER(TRIM(P69))="unavailable",LOWER(TRIM(P69))="denied",LOWER(TRIM(P69))="none",LOWER(TRIM(P69))="tbd",LOWER(TRIM(P69))="to be determined",LOWER(TRIM(P69))="-"),OR(LOWER(TRIM(Q69))="unknown",LOWER(TRIM(Q69))="not applicable",LOWER(TRIM(Q69))="n/a",LOWER(TRIM(Q69))="na",LOWER(TRIM(Q69))="pending",LOWER(TRIM(Q69))="unavailable",LOWER(TRIM(Q69))="denied",LOWER(TRIM(Q69))="none",LOWER(TRIM(Q69))="tbd",LOWER(TRIM(Q69))="to be determined",LOWER(TRIM(Q69))="-")),"MISSING_OR_PLACEHOLDER",IF(OR(AND(H69&lt;&gt;"Yes",H69&lt;&gt;"No",H69&lt;&gt;"Unknown"),AND(J69&lt;&gt;"Yes",J69&lt;&gt;"No",J69&lt;&gt;"Unknown"),AND(L69&lt;&gt;"Yes",L69&lt;&gt;"No",L69&lt;&gt;"Unknown"),AND(N69&lt;&gt;"Yes",N69&lt;&gt;"No",N69&lt;&gt;"Unknown")),"INVALID_STAGE_STATE",IF(OR(AND(H69="Yes",OR(I69="",IFERROR(DATEVALUE(LEFT(I69,10)),0)=0,I69&lt;D69,I69&gt;'Report setup'!$B$9)),AND(J69="Yes",OR(K69="",IFERROR(DATEVALUE(LEFT(K69,10)),0)=0,K69&lt;D69,K69&gt;'Report setup'!$B$9)),AND(L69="Yes",OR(M69="",IFERROR(DATEVALUE(LEFT(M69,10)),0)=0,M69&lt;D69,M69&gt;'Report setup'!$B$9)),AND(N69="Yes",OR(O69="",IFERROR(DATEVALUE(LEFT(O69,10)),0)=0,O69&lt;D69,O69&gt;'Report setup'!$B$9))),"INVALID_YES_TIMESTAMP",IF(OR(AND(J69="Yes",H69&lt;&gt;"Yes"),AND(L69="Yes",J69&lt;&gt;"Yes"),AND(N69="Yes",L69&lt;&gt;"Yes")),"PARENT_NOT_YES",IF(COUNTA(A69:Q69)=0,"",IF(OR(A69="",B69="",C69="",D69="",E69="",F69="",P69="",Q69=""),"MISSING_OR_PLACEHOLDER",IF(COUNTIF($C$2:$C$101,C69)&gt;1,"DUPLICATE_CRM_KEY",IF(OR(D69&lt;'Report setup'!$B$7,D69&gt;'Report setup'!$B$8),"OUTSIDE_COHORT",IF(OR(AND(H69&lt;&gt;"Yes",H69&lt;&gt;"No",H69&lt;&gt;"Unknown"),AND(J69&lt;&gt;"Yes",J69&lt;&gt;"No",J69&lt;&gt;"Unknown"),AND(L69&lt;&gt;"Yes",L69&lt;&gt;"No",L69&lt;&gt;"Unknown"),AND(N69&lt;&gt;"Yes",N69&lt;&gt;"No",N69&lt;&gt;"Unknown")),"INVALID_STAGE_STATE",IF(OR(OR(AND(H69="Yes",OR(I69="",I69="Unknown",I69="Not applicable",IFERROR(DATEVALUE(LEFT(I69,10)),0)=0,I69&lt;D69,I69&gt;'Report setup'!$B$9)),AND(H69="No",I69&lt;&gt;"Not applicable"),AND(H69="Unknown",I69&lt;&gt;"Unknown")),OR(AND(J69="Yes",OR(K69="",K69="Unknown",K69="Not applicable",IFERROR(DATEVALUE(LEFT(K69,10)),0)=0,K69&lt;D69,K69&gt;'Report setup'!$B$9,H69&lt;&gt;"Yes",K69&lt;I69)),AND(J69="No",K69&lt;&gt;"Not applicable"),AND(J69="Unknown",K69&lt;&gt;"Unknown"),AND(H69="No",J69&lt;&gt;"No")),OR(AND(L69="Yes",OR(M69="",M69="Unknown",M69="Not applicable",IFERROR(DATEVALUE(LEFT(M69,10)),0)=0,M69&lt;D69,M69&gt;'Report setup'!$B$9,J69&lt;&gt;"Yes",M69&lt;K69)),AND(L69="No",M69&lt;&gt;"Not applicable"),AND(L69="Unknown",M69&lt;&gt;"Unknown"),AND(J69="No",L69&lt;&gt;"No")),OR(AND(N69="Yes",OR(O69="",O69="Unknown",O69="Not applicable",IFERROR(DATEVALUE(LEFT(O69,10)),0)=0,O69&lt;D69,O69&gt;'Report setup'!$B$9,L69&lt;&gt;"Yes",O69&lt;M69)),AND(N69="No",O69&lt;&gt;"Not applicable"),AND(N69="Unknown",O69&lt;&gt;"Unknown"),AND(L69="No",N69&lt;&gt;"No"))),"STAGE_STATE_OR_ORDER",IF(F69&lt;&gt;'Report setup'!$B$2,"ACCOUNT_MISMATCH",IF(COUNTIFS('Meta import'!$I$2:$I$101,G69,'Meta import'!$S$2:$S$101,"Accepted")&lt;&gt;1,"UNMATCHED_OR_AMBIGUOUS_AD",IF(COUNTIF('Mappings'!$A$2:$A$101,C69)&lt;&gt;1,"MISSING_OR_DUPLICATE_MAPPING",IF(COUNTIFS('Mappings'!$A$2:$A$101,C69,'Mappings'!$D$2:$D$101,"Accepted")&lt;&gt;1,"MAPPING_EVIDENCE","")))))))))))))))))</x:f>
      </x:c>
      <x:c r="T69" t="str">
        <x:f>IF(A69="","",IF(AND(C69&lt;&gt;"",COUNTIF($C$2:$C$101,C69)=1,D69&gt;='Report setup'!$B$7,D69&lt;='Report setup'!$B$8),"Eligible","Outside"))</x:f>
      </x:c>
      <x:c r="U69" t="str">
        <x:f>IF(A69="","",IF(AND(R69="Accepted",OR(H69="Unknown",J69="Unknown",L69="Unknown",N69="Unknown")),1,0))</x:f>
      </x:c>
      <x:c r="V69" t="str">
        <x:f>IF(R69="Accepted",A69,"")</x:f>
      </x:c>
      <x:c r="W69" t="str">
        <x:f>IF(R69="Held",A69,"")</x:f>
      </x:c>
    </x:row>
    <x:row r="70">
      <x:c r="R70" t="str">
        <x:f>IF(A70="","",IF(S70="","Accepted","Held"))</x:f>
      </x:c>
      <x:c r="S70" t="str">
        <x:f>IF(A70="","",IF(COUNTIF($A$2:$A$101,A70)&gt;1,"DUPLICATE_SOURCE_ROW_ID",IF(IFERROR(DATEVALUE(LEFT(D70,10)),0)=0,"INVALID_DATE",IF(OR(OR(LOWER(TRIM(P70))="unknown",LOWER(TRIM(P70))="not applicable",LOWER(TRIM(P70))="n/a",LOWER(TRIM(P70))="na",LOWER(TRIM(P70))="pending",LOWER(TRIM(P70))="unavailable",LOWER(TRIM(P70))="denied",LOWER(TRIM(P70))="none",LOWER(TRIM(P70))="tbd",LOWER(TRIM(P70))="to be determined",LOWER(TRIM(P70))="-"),OR(LOWER(TRIM(Q70))="unknown",LOWER(TRIM(Q70))="not applicable",LOWER(TRIM(Q70))="n/a",LOWER(TRIM(Q70))="na",LOWER(TRIM(Q70))="pending",LOWER(TRIM(Q70))="unavailable",LOWER(TRIM(Q70))="denied",LOWER(TRIM(Q70))="none",LOWER(TRIM(Q70))="tbd",LOWER(TRIM(Q70))="to be determined",LOWER(TRIM(Q70))="-")),"MISSING_OR_PLACEHOLDER",IF(OR(AND(H70&lt;&gt;"Yes",H70&lt;&gt;"No",H70&lt;&gt;"Unknown"),AND(J70&lt;&gt;"Yes",J70&lt;&gt;"No",J70&lt;&gt;"Unknown"),AND(L70&lt;&gt;"Yes",L70&lt;&gt;"No",L70&lt;&gt;"Unknown"),AND(N70&lt;&gt;"Yes",N70&lt;&gt;"No",N70&lt;&gt;"Unknown")),"INVALID_STAGE_STATE",IF(OR(AND(H70="Yes",OR(I70="",IFERROR(DATEVALUE(LEFT(I70,10)),0)=0,I70&lt;D70,I70&gt;'Report setup'!$B$9)),AND(J70="Yes",OR(K70="",IFERROR(DATEVALUE(LEFT(K70,10)),0)=0,K70&lt;D70,K70&gt;'Report setup'!$B$9)),AND(L70="Yes",OR(M70="",IFERROR(DATEVALUE(LEFT(M70,10)),0)=0,M70&lt;D70,M70&gt;'Report setup'!$B$9)),AND(N70="Yes",OR(O70="",IFERROR(DATEVALUE(LEFT(O70,10)),0)=0,O70&lt;D70,O70&gt;'Report setup'!$B$9))),"INVALID_YES_TIMESTAMP",IF(OR(AND(J70="Yes",H70&lt;&gt;"Yes"),AND(L70="Yes",J70&lt;&gt;"Yes"),AND(N70="Yes",L70&lt;&gt;"Yes")),"PARENT_NOT_YES",IF(COUNTA(A70:Q70)=0,"",IF(OR(A70="",B70="",C70="",D70="",E70="",F70="",P70="",Q70=""),"MISSING_OR_PLACEHOLDER",IF(COUNTIF($C$2:$C$101,C70)&gt;1,"DUPLICATE_CRM_KEY",IF(OR(D70&lt;'Report setup'!$B$7,D70&gt;'Report setup'!$B$8),"OUTSIDE_COHORT",IF(OR(AND(H70&lt;&gt;"Yes",H70&lt;&gt;"No",H70&lt;&gt;"Unknown"),AND(J70&lt;&gt;"Yes",J70&lt;&gt;"No",J70&lt;&gt;"Unknown"),AND(L70&lt;&gt;"Yes",L70&lt;&gt;"No",L70&lt;&gt;"Unknown"),AND(N70&lt;&gt;"Yes",N70&lt;&gt;"No",N70&lt;&gt;"Unknown")),"INVALID_STAGE_STATE",IF(OR(OR(AND(H70="Yes",OR(I70="",I70="Unknown",I70="Not applicable",IFERROR(DATEVALUE(LEFT(I70,10)),0)=0,I70&lt;D70,I70&gt;'Report setup'!$B$9)),AND(H70="No",I70&lt;&gt;"Not applicable"),AND(H70="Unknown",I70&lt;&gt;"Unknown")),OR(AND(J70="Yes",OR(K70="",K70="Unknown",K70="Not applicable",IFERROR(DATEVALUE(LEFT(K70,10)),0)=0,K70&lt;D70,K70&gt;'Report setup'!$B$9,H70&lt;&gt;"Yes",K70&lt;I70)),AND(J70="No",K70&lt;&gt;"Not applicable"),AND(J70="Unknown",K70&lt;&gt;"Unknown"),AND(H70="No",J70&lt;&gt;"No")),OR(AND(L70="Yes",OR(M70="",M70="Unknown",M70="Not applicable",IFERROR(DATEVALUE(LEFT(M70,10)),0)=0,M70&lt;D70,M70&gt;'Report setup'!$B$9,J70&lt;&gt;"Yes",M70&lt;K70)),AND(L70="No",M70&lt;&gt;"Not applicable"),AND(L70="Unknown",M70&lt;&gt;"Unknown"),AND(J70="No",L70&lt;&gt;"No")),OR(AND(N70="Yes",OR(O70="",O70="Unknown",O70="Not applicable",IFERROR(DATEVALUE(LEFT(O70,10)),0)=0,O70&lt;D70,O70&gt;'Report setup'!$B$9,L70&lt;&gt;"Yes",O70&lt;M70)),AND(N70="No",O70&lt;&gt;"Not applicable"),AND(N70="Unknown",O70&lt;&gt;"Unknown"),AND(L70="No",N70&lt;&gt;"No"))),"STAGE_STATE_OR_ORDER",IF(F70&lt;&gt;'Report setup'!$B$2,"ACCOUNT_MISMATCH",IF(COUNTIFS('Meta import'!$I$2:$I$101,G70,'Meta import'!$S$2:$S$101,"Accepted")&lt;&gt;1,"UNMATCHED_OR_AMBIGUOUS_AD",IF(COUNTIF('Mappings'!$A$2:$A$101,C70)&lt;&gt;1,"MISSING_OR_DUPLICATE_MAPPING",IF(COUNTIFS('Mappings'!$A$2:$A$101,C70,'Mappings'!$D$2:$D$101,"Accepted")&lt;&gt;1,"MAPPING_EVIDENCE","")))))))))))))))))</x:f>
      </x:c>
      <x:c r="T70" t="str">
        <x:f>IF(A70="","",IF(AND(C70&lt;&gt;"",COUNTIF($C$2:$C$101,C70)=1,D70&gt;='Report setup'!$B$7,D70&lt;='Report setup'!$B$8),"Eligible","Outside"))</x:f>
      </x:c>
      <x:c r="U70" t="str">
        <x:f>IF(A70="","",IF(AND(R70="Accepted",OR(H70="Unknown",J70="Unknown",L70="Unknown",N70="Unknown")),1,0))</x:f>
      </x:c>
      <x:c r="V70" t="str">
        <x:f>IF(R70="Accepted",A70,"")</x:f>
      </x:c>
      <x:c r="W70" t="str">
        <x:f>IF(R70="Held",A70,"")</x:f>
      </x:c>
    </x:row>
    <x:row r="71">
      <x:c r="R71" t="str">
        <x:f>IF(A71="","",IF(S71="","Accepted","Held"))</x:f>
      </x:c>
      <x:c r="S71" t="str">
        <x:f>IF(A71="","",IF(COUNTIF($A$2:$A$101,A71)&gt;1,"DUPLICATE_SOURCE_ROW_ID",IF(IFERROR(DATEVALUE(LEFT(D71,10)),0)=0,"INVALID_DATE",IF(OR(OR(LOWER(TRIM(P71))="unknown",LOWER(TRIM(P71))="not applicable",LOWER(TRIM(P71))="n/a",LOWER(TRIM(P71))="na",LOWER(TRIM(P71))="pending",LOWER(TRIM(P71))="unavailable",LOWER(TRIM(P71))="denied",LOWER(TRIM(P71))="none",LOWER(TRIM(P71))="tbd",LOWER(TRIM(P71))="to be determined",LOWER(TRIM(P71))="-"),OR(LOWER(TRIM(Q71))="unknown",LOWER(TRIM(Q71))="not applicable",LOWER(TRIM(Q71))="n/a",LOWER(TRIM(Q71))="na",LOWER(TRIM(Q71))="pending",LOWER(TRIM(Q71))="unavailable",LOWER(TRIM(Q71))="denied",LOWER(TRIM(Q71))="none",LOWER(TRIM(Q71))="tbd",LOWER(TRIM(Q71))="to be determined",LOWER(TRIM(Q71))="-")),"MISSING_OR_PLACEHOLDER",IF(OR(AND(H71&lt;&gt;"Yes",H71&lt;&gt;"No",H71&lt;&gt;"Unknown"),AND(J71&lt;&gt;"Yes",J71&lt;&gt;"No",J71&lt;&gt;"Unknown"),AND(L71&lt;&gt;"Yes",L71&lt;&gt;"No",L71&lt;&gt;"Unknown"),AND(N71&lt;&gt;"Yes",N71&lt;&gt;"No",N71&lt;&gt;"Unknown")),"INVALID_STAGE_STATE",IF(OR(AND(H71="Yes",OR(I71="",IFERROR(DATEVALUE(LEFT(I71,10)),0)=0,I71&lt;D71,I71&gt;'Report setup'!$B$9)),AND(J71="Yes",OR(K71="",IFERROR(DATEVALUE(LEFT(K71,10)),0)=0,K71&lt;D71,K71&gt;'Report setup'!$B$9)),AND(L71="Yes",OR(M71="",IFERROR(DATEVALUE(LEFT(M71,10)),0)=0,M71&lt;D71,M71&gt;'Report setup'!$B$9)),AND(N71="Yes",OR(O71="",IFERROR(DATEVALUE(LEFT(O71,10)),0)=0,O71&lt;D71,O71&gt;'Report setup'!$B$9))),"INVALID_YES_TIMESTAMP",IF(OR(AND(J71="Yes",H71&lt;&gt;"Yes"),AND(L71="Yes",J71&lt;&gt;"Yes"),AND(N71="Yes",L71&lt;&gt;"Yes")),"PARENT_NOT_YES",IF(COUNTA(A71:Q71)=0,"",IF(OR(A71="",B71="",C71="",D71="",E71="",F71="",P71="",Q71=""),"MISSING_OR_PLACEHOLDER",IF(COUNTIF($C$2:$C$101,C71)&gt;1,"DUPLICATE_CRM_KEY",IF(OR(D71&lt;'Report setup'!$B$7,D71&gt;'Report setup'!$B$8),"OUTSIDE_COHORT",IF(OR(AND(H71&lt;&gt;"Yes",H71&lt;&gt;"No",H71&lt;&gt;"Unknown"),AND(J71&lt;&gt;"Yes",J71&lt;&gt;"No",J71&lt;&gt;"Unknown"),AND(L71&lt;&gt;"Yes",L71&lt;&gt;"No",L71&lt;&gt;"Unknown"),AND(N71&lt;&gt;"Yes",N71&lt;&gt;"No",N71&lt;&gt;"Unknown")),"INVALID_STAGE_STATE",IF(OR(OR(AND(H71="Yes",OR(I71="",I71="Unknown",I71="Not applicable",IFERROR(DATEVALUE(LEFT(I71,10)),0)=0,I71&lt;D71,I71&gt;'Report setup'!$B$9)),AND(H71="No",I71&lt;&gt;"Not applicable"),AND(H71="Unknown",I71&lt;&gt;"Unknown")),OR(AND(J71="Yes",OR(K71="",K71="Unknown",K71="Not applicable",IFERROR(DATEVALUE(LEFT(K71,10)),0)=0,K71&lt;D71,K71&gt;'Report setup'!$B$9,H71&lt;&gt;"Yes",K71&lt;I71)),AND(J71="No",K71&lt;&gt;"Not applicable"),AND(J71="Unknown",K71&lt;&gt;"Unknown"),AND(H71="No",J71&lt;&gt;"No")),OR(AND(L71="Yes",OR(M71="",M71="Unknown",M71="Not applicable",IFERROR(DATEVALUE(LEFT(M71,10)),0)=0,M71&lt;D71,M71&gt;'Report setup'!$B$9,J71&lt;&gt;"Yes",M71&lt;K71)),AND(L71="No",M71&lt;&gt;"Not applicable"),AND(L71="Unknown",M71&lt;&gt;"Unknown"),AND(J71="No",L71&lt;&gt;"No")),OR(AND(N71="Yes",OR(O71="",O71="Unknown",O71="Not applicable",IFERROR(DATEVALUE(LEFT(O71,10)),0)=0,O71&lt;D71,O71&gt;'Report setup'!$B$9,L71&lt;&gt;"Yes",O71&lt;M71)),AND(N71="No",O71&lt;&gt;"Not applicable"),AND(N71="Unknown",O71&lt;&gt;"Unknown"),AND(L71="No",N71&lt;&gt;"No"))),"STAGE_STATE_OR_ORDER",IF(F71&lt;&gt;'Report setup'!$B$2,"ACCOUNT_MISMATCH",IF(COUNTIFS('Meta import'!$I$2:$I$101,G71,'Meta import'!$S$2:$S$101,"Accepted")&lt;&gt;1,"UNMATCHED_OR_AMBIGUOUS_AD",IF(COUNTIF('Mappings'!$A$2:$A$101,C71)&lt;&gt;1,"MISSING_OR_DUPLICATE_MAPPING",IF(COUNTIFS('Mappings'!$A$2:$A$101,C71,'Mappings'!$D$2:$D$101,"Accepted")&lt;&gt;1,"MAPPING_EVIDENCE","")))))))))))))))))</x:f>
      </x:c>
      <x:c r="T71" t="str">
        <x:f>IF(A71="","",IF(AND(C71&lt;&gt;"",COUNTIF($C$2:$C$101,C71)=1,D71&gt;='Report setup'!$B$7,D71&lt;='Report setup'!$B$8),"Eligible","Outside"))</x:f>
      </x:c>
      <x:c r="U71" t="str">
        <x:f>IF(A71="","",IF(AND(R71="Accepted",OR(H71="Unknown",J71="Unknown",L71="Unknown",N71="Unknown")),1,0))</x:f>
      </x:c>
      <x:c r="V71" t="str">
        <x:f>IF(R71="Accepted",A71,"")</x:f>
      </x:c>
      <x:c r="W71" t="str">
        <x:f>IF(R71="Held",A71,"")</x:f>
      </x:c>
    </x:row>
    <x:row r="72">
      <x:c r="R72" t="str">
        <x:f>IF(A72="","",IF(S72="","Accepted","Held"))</x:f>
      </x:c>
      <x:c r="S72" t="str">
        <x:f>IF(A72="","",IF(COUNTIF($A$2:$A$101,A72)&gt;1,"DUPLICATE_SOURCE_ROW_ID",IF(IFERROR(DATEVALUE(LEFT(D72,10)),0)=0,"INVALID_DATE",IF(OR(OR(LOWER(TRIM(P72))="unknown",LOWER(TRIM(P72))="not applicable",LOWER(TRIM(P72))="n/a",LOWER(TRIM(P72))="na",LOWER(TRIM(P72))="pending",LOWER(TRIM(P72))="unavailable",LOWER(TRIM(P72))="denied",LOWER(TRIM(P72))="none",LOWER(TRIM(P72))="tbd",LOWER(TRIM(P72))="to be determined",LOWER(TRIM(P72))="-"),OR(LOWER(TRIM(Q72))="unknown",LOWER(TRIM(Q72))="not applicable",LOWER(TRIM(Q72))="n/a",LOWER(TRIM(Q72))="na",LOWER(TRIM(Q72))="pending",LOWER(TRIM(Q72))="unavailable",LOWER(TRIM(Q72))="denied",LOWER(TRIM(Q72))="none",LOWER(TRIM(Q72))="tbd",LOWER(TRIM(Q72))="to be determined",LOWER(TRIM(Q72))="-")),"MISSING_OR_PLACEHOLDER",IF(OR(AND(H72&lt;&gt;"Yes",H72&lt;&gt;"No",H72&lt;&gt;"Unknown"),AND(J72&lt;&gt;"Yes",J72&lt;&gt;"No",J72&lt;&gt;"Unknown"),AND(L72&lt;&gt;"Yes",L72&lt;&gt;"No",L72&lt;&gt;"Unknown"),AND(N72&lt;&gt;"Yes",N72&lt;&gt;"No",N72&lt;&gt;"Unknown")),"INVALID_STAGE_STATE",IF(OR(AND(H72="Yes",OR(I72="",IFERROR(DATEVALUE(LEFT(I72,10)),0)=0,I72&lt;D72,I72&gt;'Report setup'!$B$9)),AND(J72="Yes",OR(K72="",IFERROR(DATEVALUE(LEFT(K72,10)),0)=0,K72&lt;D72,K72&gt;'Report setup'!$B$9)),AND(L72="Yes",OR(M72="",IFERROR(DATEVALUE(LEFT(M72,10)),0)=0,M72&lt;D72,M72&gt;'Report setup'!$B$9)),AND(N72="Yes",OR(O72="",IFERROR(DATEVALUE(LEFT(O72,10)),0)=0,O72&lt;D72,O72&gt;'Report setup'!$B$9))),"INVALID_YES_TIMESTAMP",IF(OR(AND(J72="Yes",H72&lt;&gt;"Yes"),AND(L72="Yes",J72&lt;&gt;"Yes"),AND(N72="Yes",L72&lt;&gt;"Yes")),"PARENT_NOT_YES",IF(COUNTA(A72:Q72)=0,"",IF(OR(A72="",B72="",C72="",D72="",E72="",F72="",P72="",Q72=""),"MISSING_OR_PLACEHOLDER",IF(COUNTIF($C$2:$C$101,C72)&gt;1,"DUPLICATE_CRM_KEY",IF(OR(D72&lt;'Report setup'!$B$7,D72&gt;'Report setup'!$B$8),"OUTSIDE_COHORT",IF(OR(AND(H72&lt;&gt;"Yes",H72&lt;&gt;"No",H72&lt;&gt;"Unknown"),AND(J72&lt;&gt;"Yes",J72&lt;&gt;"No",J72&lt;&gt;"Unknown"),AND(L72&lt;&gt;"Yes",L72&lt;&gt;"No",L72&lt;&gt;"Unknown"),AND(N72&lt;&gt;"Yes",N72&lt;&gt;"No",N72&lt;&gt;"Unknown")),"INVALID_STAGE_STATE",IF(OR(OR(AND(H72="Yes",OR(I72="",I72="Unknown",I72="Not applicable",IFERROR(DATEVALUE(LEFT(I72,10)),0)=0,I72&lt;D72,I72&gt;'Report setup'!$B$9)),AND(H72="No",I72&lt;&gt;"Not applicable"),AND(H72="Unknown",I72&lt;&gt;"Unknown")),OR(AND(J72="Yes",OR(K72="",K72="Unknown",K72="Not applicable",IFERROR(DATEVALUE(LEFT(K72,10)),0)=0,K72&lt;D72,K72&gt;'Report setup'!$B$9,H72&lt;&gt;"Yes",K72&lt;I72)),AND(J72="No",K72&lt;&gt;"Not applicable"),AND(J72="Unknown",K72&lt;&gt;"Unknown"),AND(H72="No",J72&lt;&gt;"No")),OR(AND(L72="Yes",OR(M72="",M72="Unknown",M72="Not applicable",IFERROR(DATEVALUE(LEFT(M72,10)),0)=0,M72&lt;D72,M72&gt;'Report setup'!$B$9,J72&lt;&gt;"Yes",M72&lt;K72)),AND(L72="No",M72&lt;&gt;"Not applicable"),AND(L72="Unknown",M72&lt;&gt;"Unknown"),AND(J72="No",L72&lt;&gt;"No")),OR(AND(N72="Yes",OR(O72="",O72="Unknown",O72="Not applicable",IFERROR(DATEVALUE(LEFT(O72,10)),0)=0,O72&lt;D72,O72&gt;'Report setup'!$B$9,L72&lt;&gt;"Yes",O72&lt;M72)),AND(N72="No",O72&lt;&gt;"Not applicable"),AND(N72="Unknown",O72&lt;&gt;"Unknown"),AND(L72="No",N72&lt;&gt;"No"))),"STAGE_STATE_OR_ORDER",IF(F72&lt;&gt;'Report setup'!$B$2,"ACCOUNT_MISMATCH",IF(COUNTIFS('Meta import'!$I$2:$I$101,G72,'Meta import'!$S$2:$S$101,"Accepted")&lt;&gt;1,"UNMATCHED_OR_AMBIGUOUS_AD",IF(COUNTIF('Mappings'!$A$2:$A$101,C72)&lt;&gt;1,"MISSING_OR_DUPLICATE_MAPPING",IF(COUNTIFS('Mappings'!$A$2:$A$101,C72,'Mappings'!$D$2:$D$101,"Accepted")&lt;&gt;1,"MAPPING_EVIDENCE","")))))))))))))))))</x:f>
      </x:c>
      <x:c r="T72" t="str">
        <x:f>IF(A72="","",IF(AND(C72&lt;&gt;"",COUNTIF($C$2:$C$101,C72)=1,D72&gt;='Report setup'!$B$7,D72&lt;='Report setup'!$B$8),"Eligible","Outside"))</x:f>
      </x:c>
      <x:c r="U72" t="str">
        <x:f>IF(A72="","",IF(AND(R72="Accepted",OR(H72="Unknown",J72="Unknown",L72="Unknown",N72="Unknown")),1,0))</x:f>
      </x:c>
      <x:c r="V72" t="str">
        <x:f>IF(R72="Accepted",A72,"")</x:f>
      </x:c>
      <x:c r="W72" t="str">
        <x:f>IF(R72="Held",A72,"")</x:f>
      </x:c>
    </x:row>
    <x:row r="73">
      <x:c r="R73" t="str">
        <x:f>IF(A73="","",IF(S73="","Accepted","Held"))</x:f>
      </x:c>
      <x:c r="S73" t="str">
        <x:f>IF(A73="","",IF(COUNTIF($A$2:$A$101,A73)&gt;1,"DUPLICATE_SOURCE_ROW_ID",IF(IFERROR(DATEVALUE(LEFT(D73,10)),0)=0,"INVALID_DATE",IF(OR(OR(LOWER(TRIM(P73))="unknown",LOWER(TRIM(P73))="not applicable",LOWER(TRIM(P73))="n/a",LOWER(TRIM(P73))="na",LOWER(TRIM(P73))="pending",LOWER(TRIM(P73))="unavailable",LOWER(TRIM(P73))="denied",LOWER(TRIM(P73))="none",LOWER(TRIM(P73))="tbd",LOWER(TRIM(P73))="to be determined",LOWER(TRIM(P73))="-"),OR(LOWER(TRIM(Q73))="unknown",LOWER(TRIM(Q73))="not applicable",LOWER(TRIM(Q73))="n/a",LOWER(TRIM(Q73))="na",LOWER(TRIM(Q73))="pending",LOWER(TRIM(Q73))="unavailable",LOWER(TRIM(Q73))="denied",LOWER(TRIM(Q73))="none",LOWER(TRIM(Q73))="tbd",LOWER(TRIM(Q73))="to be determined",LOWER(TRIM(Q73))="-")),"MISSING_OR_PLACEHOLDER",IF(OR(AND(H73&lt;&gt;"Yes",H73&lt;&gt;"No",H73&lt;&gt;"Unknown"),AND(J73&lt;&gt;"Yes",J73&lt;&gt;"No",J73&lt;&gt;"Unknown"),AND(L73&lt;&gt;"Yes",L73&lt;&gt;"No",L73&lt;&gt;"Unknown"),AND(N73&lt;&gt;"Yes",N73&lt;&gt;"No",N73&lt;&gt;"Unknown")),"INVALID_STAGE_STATE",IF(OR(AND(H73="Yes",OR(I73="",IFERROR(DATEVALUE(LEFT(I73,10)),0)=0,I73&lt;D73,I73&gt;'Report setup'!$B$9)),AND(J73="Yes",OR(K73="",IFERROR(DATEVALUE(LEFT(K73,10)),0)=0,K73&lt;D73,K73&gt;'Report setup'!$B$9)),AND(L73="Yes",OR(M73="",IFERROR(DATEVALUE(LEFT(M73,10)),0)=0,M73&lt;D73,M73&gt;'Report setup'!$B$9)),AND(N73="Yes",OR(O73="",IFERROR(DATEVALUE(LEFT(O73,10)),0)=0,O73&lt;D73,O73&gt;'Report setup'!$B$9))),"INVALID_YES_TIMESTAMP",IF(OR(AND(J73="Yes",H73&lt;&gt;"Yes"),AND(L73="Yes",J73&lt;&gt;"Yes"),AND(N73="Yes",L73&lt;&gt;"Yes")),"PARENT_NOT_YES",IF(COUNTA(A73:Q73)=0,"",IF(OR(A73="",B73="",C73="",D73="",E73="",F73="",P73="",Q73=""),"MISSING_OR_PLACEHOLDER",IF(COUNTIF($C$2:$C$101,C73)&gt;1,"DUPLICATE_CRM_KEY",IF(OR(D73&lt;'Report setup'!$B$7,D73&gt;'Report setup'!$B$8),"OUTSIDE_COHORT",IF(OR(AND(H73&lt;&gt;"Yes",H73&lt;&gt;"No",H73&lt;&gt;"Unknown"),AND(J73&lt;&gt;"Yes",J73&lt;&gt;"No",J73&lt;&gt;"Unknown"),AND(L73&lt;&gt;"Yes",L73&lt;&gt;"No",L73&lt;&gt;"Unknown"),AND(N73&lt;&gt;"Yes",N73&lt;&gt;"No",N73&lt;&gt;"Unknown")),"INVALID_STAGE_STATE",IF(OR(OR(AND(H73="Yes",OR(I73="",I73="Unknown",I73="Not applicable",IFERROR(DATEVALUE(LEFT(I73,10)),0)=0,I73&lt;D73,I73&gt;'Report setup'!$B$9)),AND(H73="No",I73&lt;&gt;"Not applicable"),AND(H73="Unknown",I73&lt;&gt;"Unknown")),OR(AND(J73="Yes",OR(K73="",K73="Unknown",K73="Not applicable",IFERROR(DATEVALUE(LEFT(K73,10)),0)=0,K73&lt;D73,K73&gt;'Report setup'!$B$9,H73&lt;&gt;"Yes",K73&lt;I73)),AND(J73="No",K73&lt;&gt;"Not applicable"),AND(J73="Unknown",K73&lt;&gt;"Unknown"),AND(H73="No",J73&lt;&gt;"No")),OR(AND(L73="Yes",OR(M73="",M73="Unknown",M73="Not applicable",IFERROR(DATEVALUE(LEFT(M73,10)),0)=0,M73&lt;D73,M73&gt;'Report setup'!$B$9,J73&lt;&gt;"Yes",M73&lt;K73)),AND(L73="No",M73&lt;&gt;"Not applicable"),AND(L73="Unknown",M73&lt;&gt;"Unknown"),AND(J73="No",L73&lt;&gt;"No")),OR(AND(N73="Yes",OR(O73="",O73="Unknown",O73="Not applicable",IFERROR(DATEVALUE(LEFT(O73,10)),0)=0,O73&lt;D73,O73&gt;'Report setup'!$B$9,L73&lt;&gt;"Yes",O73&lt;M73)),AND(N73="No",O73&lt;&gt;"Not applicable"),AND(N73="Unknown",O73&lt;&gt;"Unknown"),AND(L73="No",N73&lt;&gt;"No"))),"STAGE_STATE_OR_ORDER",IF(F73&lt;&gt;'Report setup'!$B$2,"ACCOUNT_MISMATCH",IF(COUNTIFS('Meta import'!$I$2:$I$101,G73,'Meta import'!$S$2:$S$101,"Accepted")&lt;&gt;1,"UNMATCHED_OR_AMBIGUOUS_AD",IF(COUNTIF('Mappings'!$A$2:$A$101,C73)&lt;&gt;1,"MISSING_OR_DUPLICATE_MAPPING",IF(COUNTIFS('Mappings'!$A$2:$A$101,C73,'Mappings'!$D$2:$D$101,"Accepted")&lt;&gt;1,"MAPPING_EVIDENCE","")))))))))))))))))</x:f>
      </x:c>
      <x:c r="T73" t="str">
        <x:f>IF(A73="","",IF(AND(C73&lt;&gt;"",COUNTIF($C$2:$C$101,C73)=1,D73&gt;='Report setup'!$B$7,D73&lt;='Report setup'!$B$8),"Eligible","Outside"))</x:f>
      </x:c>
      <x:c r="U73" t="str">
        <x:f>IF(A73="","",IF(AND(R73="Accepted",OR(H73="Unknown",J73="Unknown",L73="Unknown",N73="Unknown")),1,0))</x:f>
      </x:c>
      <x:c r="V73" t="str">
        <x:f>IF(R73="Accepted",A73,"")</x:f>
      </x:c>
      <x:c r="W73" t="str">
        <x:f>IF(R73="Held",A73,"")</x:f>
      </x:c>
    </x:row>
    <x:row r="74">
      <x:c r="R74" t="str">
        <x:f>IF(A74="","",IF(S74="","Accepted","Held"))</x:f>
      </x:c>
      <x:c r="S74" t="str">
        <x:f>IF(A74="","",IF(COUNTIF($A$2:$A$101,A74)&gt;1,"DUPLICATE_SOURCE_ROW_ID",IF(IFERROR(DATEVALUE(LEFT(D74,10)),0)=0,"INVALID_DATE",IF(OR(OR(LOWER(TRIM(P74))="unknown",LOWER(TRIM(P74))="not applicable",LOWER(TRIM(P74))="n/a",LOWER(TRIM(P74))="na",LOWER(TRIM(P74))="pending",LOWER(TRIM(P74))="unavailable",LOWER(TRIM(P74))="denied",LOWER(TRIM(P74))="none",LOWER(TRIM(P74))="tbd",LOWER(TRIM(P74))="to be determined",LOWER(TRIM(P74))="-"),OR(LOWER(TRIM(Q74))="unknown",LOWER(TRIM(Q74))="not applicable",LOWER(TRIM(Q74))="n/a",LOWER(TRIM(Q74))="na",LOWER(TRIM(Q74))="pending",LOWER(TRIM(Q74))="unavailable",LOWER(TRIM(Q74))="denied",LOWER(TRIM(Q74))="none",LOWER(TRIM(Q74))="tbd",LOWER(TRIM(Q74))="to be determined",LOWER(TRIM(Q74))="-")),"MISSING_OR_PLACEHOLDER",IF(OR(AND(H74&lt;&gt;"Yes",H74&lt;&gt;"No",H74&lt;&gt;"Unknown"),AND(J74&lt;&gt;"Yes",J74&lt;&gt;"No",J74&lt;&gt;"Unknown"),AND(L74&lt;&gt;"Yes",L74&lt;&gt;"No",L74&lt;&gt;"Unknown"),AND(N74&lt;&gt;"Yes",N74&lt;&gt;"No",N74&lt;&gt;"Unknown")),"INVALID_STAGE_STATE",IF(OR(AND(H74="Yes",OR(I74="",IFERROR(DATEVALUE(LEFT(I74,10)),0)=0,I74&lt;D74,I74&gt;'Report setup'!$B$9)),AND(J74="Yes",OR(K74="",IFERROR(DATEVALUE(LEFT(K74,10)),0)=0,K74&lt;D74,K74&gt;'Report setup'!$B$9)),AND(L74="Yes",OR(M74="",IFERROR(DATEVALUE(LEFT(M74,10)),0)=0,M74&lt;D74,M74&gt;'Report setup'!$B$9)),AND(N74="Yes",OR(O74="",IFERROR(DATEVALUE(LEFT(O74,10)),0)=0,O74&lt;D74,O74&gt;'Report setup'!$B$9))),"INVALID_YES_TIMESTAMP",IF(OR(AND(J74="Yes",H74&lt;&gt;"Yes"),AND(L74="Yes",J74&lt;&gt;"Yes"),AND(N74="Yes",L74&lt;&gt;"Yes")),"PARENT_NOT_YES",IF(COUNTA(A74:Q74)=0,"",IF(OR(A74="",B74="",C74="",D74="",E74="",F74="",P74="",Q74=""),"MISSING_OR_PLACEHOLDER",IF(COUNTIF($C$2:$C$101,C74)&gt;1,"DUPLICATE_CRM_KEY",IF(OR(D74&lt;'Report setup'!$B$7,D74&gt;'Report setup'!$B$8),"OUTSIDE_COHORT",IF(OR(AND(H74&lt;&gt;"Yes",H74&lt;&gt;"No",H74&lt;&gt;"Unknown"),AND(J74&lt;&gt;"Yes",J74&lt;&gt;"No",J74&lt;&gt;"Unknown"),AND(L74&lt;&gt;"Yes",L74&lt;&gt;"No",L74&lt;&gt;"Unknown"),AND(N74&lt;&gt;"Yes",N74&lt;&gt;"No",N74&lt;&gt;"Unknown")),"INVALID_STAGE_STATE",IF(OR(OR(AND(H74="Yes",OR(I74="",I74="Unknown",I74="Not applicable",IFERROR(DATEVALUE(LEFT(I74,10)),0)=0,I74&lt;D74,I74&gt;'Report setup'!$B$9)),AND(H74="No",I74&lt;&gt;"Not applicable"),AND(H74="Unknown",I74&lt;&gt;"Unknown")),OR(AND(J74="Yes",OR(K74="",K74="Unknown",K74="Not applicable",IFERROR(DATEVALUE(LEFT(K74,10)),0)=0,K74&lt;D74,K74&gt;'Report setup'!$B$9,H74&lt;&gt;"Yes",K74&lt;I74)),AND(J74="No",K74&lt;&gt;"Not applicable"),AND(J74="Unknown",K74&lt;&gt;"Unknown"),AND(H74="No",J74&lt;&gt;"No")),OR(AND(L74="Yes",OR(M74="",M74="Unknown",M74="Not applicable",IFERROR(DATEVALUE(LEFT(M74,10)),0)=0,M74&lt;D74,M74&gt;'Report setup'!$B$9,J74&lt;&gt;"Yes",M74&lt;K74)),AND(L74="No",M74&lt;&gt;"Not applicable"),AND(L74="Unknown",M74&lt;&gt;"Unknown"),AND(J74="No",L74&lt;&gt;"No")),OR(AND(N74="Yes",OR(O74="",O74="Unknown",O74="Not applicable",IFERROR(DATEVALUE(LEFT(O74,10)),0)=0,O74&lt;D74,O74&gt;'Report setup'!$B$9,L74&lt;&gt;"Yes",O74&lt;M74)),AND(N74="No",O74&lt;&gt;"Not applicable"),AND(N74="Unknown",O74&lt;&gt;"Unknown"),AND(L74="No",N74&lt;&gt;"No"))),"STAGE_STATE_OR_ORDER",IF(F74&lt;&gt;'Report setup'!$B$2,"ACCOUNT_MISMATCH",IF(COUNTIFS('Meta import'!$I$2:$I$101,G74,'Meta import'!$S$2:$S$101,"Accepted")&lt;&gt;1,"UNMATCHED_OR_AMBIGUOUS_AD",IF(COUNTIF('Mappings'!$A$2:$A$101,C74)&lt;&gt;1,"MISSING_OR_DUPLICATE_MAPPING",IF(COUNTIFS('Mappings'!$A$2:$A$101,C74,'Mappings'!$D$2:$D$101,"Accepted")&lt;&gt;1,"MAPPING_EVIDENCE","")))))))))))))))))</x:f>
      </x:c>
      <x:c r="T74" t="str">
        <x:f>IF(A74="","",IF(AND(C74&lt;&gt;"",COUNTIF($C$2:$C$101,C74)=1,D74&gt;='Report setup'!$B$7,D74&lt;='Report setup'!$B$8),"Eligible","Outside"))</x:f>
      </x:c>
      <x:c r="U74" t="str">
        <x:f>IF(A74="","",IF(AND(R74="Accepted",OR(H74="Unknown",J74="Unknown",L74="Unknown",N74="Unknown")),1,0))</x:f>
      </x:c>
      <x:c r="V74" t="str">
        <x:f>IF(R74="Accepted",A74,"")</x:f>
      </x:c>
      <x:c r="W74" t="str">
        <x:f>IF(R74="Held",A74,"")</x:f>
      </x:c>
    </x:row>
    <x:row r="75">
      <x:c r="R75" t="str">
        <x:f>IF(A75="","",IF(S75="","Accepted","Held"))</x:f>
      </x:c>
      <x:c r="S75" t="str">
        <x:f>IF(A75="","",IF(COUNTIF($A$2:$A$101,A75)&gt;1,"DUPLICATE_SOURCE_ROW_ID",IF(IFERROR(DATEVALUE(LEFT(D75,10)),0)=0,"INVALID_DATE",IF(OR(OR(LOWER(TRIM(P75))="unknown",LOWER(TRIM(P75))="not applicable",LOWER(TRIM(P75))="n/a",LOWER(TRIM(P75))="na",LOWER(TRIM(P75))="pending",LOWER(TRIM(P75))="unavailable",LOWER(TRIM(P75))="denied",LOWER(TRIM(P75))="none",LOWER(TRIM(P75))="tbd",LOWER(TRIM(P75))="to be determined",LOWER(TRIM(P75))="-"),OR(LOWER(TRIM(Q75))="unknown",LOWER(TRIM(Q75))="not applicable",LOWER(TRIM(Q75))="n/a",LOWER(TRIM(Q75))="na",LOWER(TRIM(Q75))="pending",LOWER(TRIM(Q75))="unavailable",LOWER(TRIM(Q75))="denied",LOWER(TRIM(Q75))="none",LOWER(TRIM(Q75))="tbd",LOWER(TRIM(Q75))="to be determined",LOWER(TRIM(Q75))="-")),"MISSING_OR_PLACEHOLDER",IF(OR(AND(H75&lt;&gt;"Yes",H75&lt;&gt;"No",H75&lt;&gt;"Unknown"),AND(J75&lt;&gt;"Yes",J75&lt;&gt;"No",J75&lt;&gt;"Unknown"),AND(L75&lt;&gt;"Yes",L75&lt;&gt;"No",L75&lt;&gt;"Unknown"),AND(N75&lt;&gt;"Yes",N75&lt;&gt;"No",N75&lt;&gt;"Unknown")),"INVALID_STAGE_STATE",IF(OR(AND(H75="Yes",OR(I75="",IFERROR(DATEVALUE(LEFT(I75,10)),0)=0,I75&lt;D75,I75&gt;'Report setup'!$B$9)),AND(J75="Yes",OR(K75="",IFERROR(DATEVALUE(LEFT(K75,10)),0)=0,K75&lt;D75,K75&gt;'Report setup'!$B$9)),AND(L75="Yes",OR(M75="",IFERROR(DATEVALUE(LEFT(M75,10)),0)=0,M75&lt;D75,M75&gt;'Report setup'!$B$9)),AND(N75="Yes",OR(O75="",IFERROR(DATEVALUE(LEFT(O75,10)),0)=0,O75&lt;D75,O75&gt;'Report setup'!$B$9))),"INVALID_YES_TIMESTAMP",IF(OR(AND(J75="Yes",H75&lt;&gt;"Yes"),AND(L75="Yes",J75&lt;&gt;"Yes"),AND(N75="Yes",L75&lt;&gt;"Yes")),"PARENT_NOT_YES",IF(COUNTA(A75:Q75)=0,"",IF(OR(A75="",B75="",C75="",D75="",E75="",F75="",P75="",Q75=""),"MISSING_OR_PLACEHOLDER",IF(COUNTIF($C$2:$C$101,C75)&gt;1,"DUPLICATE_CRM_KEY",IF(OR(D75&lt;'Report setup'!$B$7,D75&gt;'Report setup'!$B$8),"OUTSIDE_COHORT",IF(OR(AND(H75&lt;&gt;"Yes",H75&lt;&gt;"No",H75&lt;&gt;"Unknown"),AND(J75&lt;&gt;"Yes",J75&lt;&gt;"No",J75&lt;&gt;"Unknown"),AND(L75&lt;&gt;"Yes",L75&lt;&gt;"No",L75&lt;&gt;"Unknown"),AND(N75&lt;&gt;"Yes",N75&lt;&gt;"No",N75&lt;&gt;"Unknown")),"INVALID_STAGE_STATE",IF(OR(OR(AND(H75="Yes",OR(I75="",I75="Unknown",I75="Not applicable",IFERROR(DATEVALUE(LEFT(I75,10)),0)=0,I75&lt;D75,I75&gt;'Report setup'!$B$9)),AND(H75="No",I75&lt;&gt;"Not applicable"),AND(H75="Unknown",I75&lt;&gt;"Unknown")),OR(AND(J75="Yes",OR(K75="",K75="Unknown",K75="Not applicable",IFERROR(DATEVALUE(LEFT(K75,10)),0)=0,K75&lt;D75,K75&gt;'Report setup'!$B$9,H75&lt;&gt;"Yes",K75&lt;I75)),AND(J75="No",K75&lt;&gt;"Not applicable"),AND(J75="Unknown",K75&lt;&gt;"Unknown"),AND(H75="No",J75&lt;&gt;"No")),OR(AND(L75="Yes",OR(M75="",M75="Unknown",M75="Not applicable",IFERROR(DATEVALUE(LEFT(M75,10)),0)=0,M75&lt;D75,M75&gt;'Report setup'!$B$9,J75&lt;&gt;"Yes",M75&lt;K75)),AND(L75="No",M75&lt;&gt;"Not applicable"),AND(L75="Unknown",M75&lt;&gt;"Unknown"),AND(J75="No",L75&lt;&gt;"No")),OR(AND(N75="Yes",OR(O75="",O75="Unknown",O75="Not applicable",IFERROR(DATEVALUE(LEFT(O75,10)),0)=0,O75&lt;D75,O75&gt;'Report setup'!$B$9,L75&lt;&gt;"Yes",O75&lt;M75)),AND(N75="No",O75&lt;&gt;"Not applicable"),AND(N75="Unknown",O75&lt;&gt;"Unknown"),AND(L75="No",N75&lt;&gt;"No"))),"STAGE_STATE_OR_ORDER",IF(F75&lt;&gt;'Report setup'!$B$2,"ACCOUNT_MISMATCH",IF(COUNTIFS('Meta import'!$I$2:$I$101,G75,'Meta import'!$S$2:$S$101,"Accepted")&lt;&gt;1,"UNMATCHED_OR_AMBIGUOUS_AD",IF(COUNTIF('Mappings'!$A$2:$A$101,C75)&lt;&gt;1,"MISSING_OR_DUPLICATE_MAPPING",IF(COUNTIFS('Mappings'!$A$2:$A$101,C75,'Mappings'!$D$2:$D$101,"Accepted")&lt;&gt;1,"MAPPING_EVIDENCE","")))))))))))))))))</x:f>
      </x:c>
      <x:c r="T75" t="str">
        <x:f>IF(A75="","",IF(AND(C75&lt;&gt;"",COUNTIF($C$2:$C$101,C75)=1,D75&gt;='Report setup'!$B$7,D75&lt;='Report setup'!$B$8),"Eligible","Outside"))</x:f>
      </x:c>
      <x:c r="U75" t="str">
        <x:f>IF(A75="","",IF(AND(R75="Accepted",OR(H75="Unknown",J75="Unknown",L75="Unknown",N75="Unknown")),1,0))</x:f>
      </x:c>
      <x:c r="V75" t="str">
        <x:f>IF(R75="Accepted",A75,"")</x:f>
      </x:c>
      <x:c r="W75" t="str">
        <x:f>IF(R75="Held",A75,"")</x:f>
      </x:c>
    </x:row>
    <x:row r="76">
      <x:c r="R76" t="str">
        <x:f>IF(A76="","",IF(S76="","Accepted","Held"))</x:f>
      </x:c>
      <x:c r="S76" t="str">
        <x:f>IF(A76="","",IF(COUNTIF($A$2:$A$101,A76)&gt;1,"DUPLICATE_SOURCE_ROW_ID",IF(IFERROR(DATEVALUE(LEFT(D76,10)),0)=0,"INVALID_DATE",IF(OR(OR(LOWER(TRIM(P76))="unknown",LOWER(TRIM(P76))="not applicable",LOWER(TRIM(P76))="n/a",LOWER(TRIM(P76))="na",LOWER(TRIM(P76))="pending",LOWER(TRIM(P76))="unavailable",LOWER(TRIM(P76))="denied",LOWER(TRIM(P76))="none",LOWER(TRIM(P76))="tbd",LOWER(TRIM(P76))="to be determined",LOWER(TRIM(P76))="-"),OR(LOWER(TRIM(Q76))="unknown",LOWER(TRIM(Q76))="not applicable",LOWER(TRIM(Q76))="n/a",LOWER(TRIM(Q76))="na",LOWER(TRIM(Q76))="pending",LOWER(TRIM(Q76))="unavailable",LOWER(TRIM(Q76))="denied",LOWER(TRIM(Q76))="none",LOWER(TRIM(Q76))="tbd",LOWER(TRIM(Q76))="to be determined",LOWER(TRIM(Q76))="-")),"MISSING_OR_PLACEHOLDER",IF(OR(AND(H76&lt;&gt;"Yes",H76&lt;&gt;"No",H76&lt;&gt;"Unknown"),AND(J76&lt;&gt;"Yes",J76&lt;&gt;"No",J76&lt;&gt;"Unknown"),AND(L76&lt;&gt;"Yes",L76&lt;&gt;"No",L76&lt;&gt;"Unknown"),AND(N76&lt;&gt;"Yes",N76&lt;&gt;"No",N76&lt;&gt;"Unknown")),"INVALID_STAGE_STATE",IF(OR(AND(H76="Yes",OR(I76="",IFERROR(DATEVALUE(LEFT(I76,10)),0)=0,I76&lt;D76,I76&gt;'Report setup'!$B$9)),AND(J76="Yes",OR(K76="",IFERROR(DATEVALUE(LEFT(K76,10)),0)=0,K76&lt;D76,K76&gt;'Report setup'!$B$9)),AND(L76="Yes",OR(M76="",IFERROR(DATEVALUE(LEFT(M76,10)),0)=0,M76&lt;D76,M76&gt;'Report setup'!$B$9)),AND(N76="Yes",OR(O76="",IFERROR(DATEVALUE(LEFT(O76,10)),0)=0,O76&lt;D76,O76&gt;'Report setup'!$B$9))),"INVALID_YES_TIMESTAMP",IF(OR(AND(J76="Yes",H76&lt;&gt;"Yes"),AND(L76="Yes",J76&lt;&gt;"Yes"),AND(N76="Yes",L76&lt;&gt;"Yes")),"PARENT_NOT_YES",IF(COUNTA(A76:Q76)=0,"",IF(OR(A76="",B76="",C76="",D76="",E76="",F76="",P76="",Q76=""),"MISSING_OR_PLACEHOLDER",IF(COUNTIF($C$2:$C$101,C76)&gt;1,"DUPLICATE_CRM_KEY",IF(OR(D76&lt;'Report setup'!$B$7,D76&gt;'Report setup'!$B$8),"OUTSIDE_COHORT",IF(OR(AND(H76&lt;&gt;"Yes",H76&lt;&gt;"No",H76&lt;&gt;"Unknown"),AND(J76&lt;&gt;"Yes",J76&lt;&gt;"No",J76&lt;&gt;"Unknown"),AND(L76&lt;&gt;"Yes",L76&lt;&gt;"No",L76&lt;&gt;"Unknown"),AND(N76&lt;&gt;"Yes",N76&lt;&gt;"No",N76&lt;&gt;"Unknown")),"INVALID_STAGE_STATE",IF(OR(OR(AND(H76="Yes",OR(I76="",I76="Unknown",I76="Not applicable",IFERROR(DATEVALUE(LEFT(I76,10)),0)=0,I76&lt;D76,I76&gt;'Report setup'!$B$9)),AND(H76="No",I76&lt;&gt;"Not applicable"),AND(H76="Unknown",I76&lt;&gt;"Unknown")),OR(AND(J76="Yes",OR(K76="",K76="Unknown",K76="Not applicable",IFERROR(DATEVALUE(LEFT(K76,10)),0)=0,K76&lt;D76,K76&gt;'Report setup'!$B$9,H76&lt;&gt;"Yes",K76&lt;I76)),AND(J76="No",K76&lt;&gt;"Not applicable"),AND(J76="Unknown",K76&lt;&gt;"Unknown"),AND(H76="No",J76&lt;&gt;"No")),OR(AND(L76="Yes",OR(M76="",M76="Unknown",M76="Not applicable",IFERROR(DATEVALUE(LEFT(M76,10)),0)=0,M76&lt;D76,M76&gt;'Report setup'!$B$9,J76&lt;&gt;"Yes",M76&lt;K76)),AND(L76="No",M76&lt;&gt;"Not applicable"),AND(L76="Unknown",M76&lt;&gt;"Unknown"),AND(J76="No",L76&lt;&gt;"No")),OR(AND(N76="Yes",OR(O76="",O76="Unknown",O76="Not applicable",IFERROR(DATEVALUE(LEFT(O76,10)),0)=0,O76&lt;D76,O76&gt;'Report setup'!$B$9,L76&lt;&gt;"Yes",O76&lt;M76)),AND(N76="No",O76&lt;&gt;"Not applicable"),AND(N76="Unknown",O76&lt;&gt;"Unknown"),AND(L76="No",N76&lt;&gt;"No"))),"STAGE_STATE_OR_ORDER",IF(F76&lt;&gt;'Report setup'!$B$2,"ACCOUNT_MISMATCH",IF(COUNTIFS('Meta import'!$I$2:$I$101,G76,'Meta import'!$S$2:$S$101,"Accepted")&lt;&gt;1,"UNMATCHED_OR_AMBIGUOUS_AD",IF(COUNTIF('Mappings'!$A$2:$A$101,C76)&lt;&gt;1,"MISSING_OR_DUPLICATE_MAPPING",IF(COUNTIFS('Mappings'!$A$2:$A$101,C76,'Mappings'!$D$2:$D$101,"Accepted")&lt;&gt;1,"MAPPING_EVIDENCE","")))))))))))))))))</x:f>
      </x:c>
      <x:c r="T76" t="str">
        <x:f>IF(A76="","",IF(AND(C76&lt;&gt;"",COUNTIF($C$2:$C$101,C76)=1,D76&gt;='Report setup'!$B$7,D76&lt;='Report setup'!$B$8),"Eligible","Outside"))</x:f>
      </x:c>
      <x:c r="U76" t="str">
        <x:f>IF(A76="","",IF(AND(R76="Accepted",OR(H76="Unknown",J76="Unknown",L76="Unknown",N76="Unknown")),1,0))</x:f>
      </x:c>
      <x:c r="V76" t="str">
        <x:f>IF(R76="Accepted",A76,"")</x:f>
      </x:c>
      <x:c r="W76" t="str">
        <x:f>IF(R76="Held",A76,"")</x:f>
      </x:c>
    </x:row>
    <x:row r="77">
      <x:c r="R77" t="str">
        <x:f>IF(A77="","",IF(S77="","Accepted","Held"))</x:f>
      </x:c>
      <x:c r="S77" t="str">
        <x:f>IF(A77="","",IF(COUNTIF($A$2:$A$101,A77)&gt;1,"DUPLICATE_SOURCE_ROW_ID",IF(IFERROR(DATEVALUE(LEFT(D77,10)),0)=0,"INVALID_DATE",IF(OR(OR(LOWER(TRIM(P77))="unknown",LOWER(TRIM(P77))="not applicable",LOWER(TRIM(P77))="n/a",LOWER(TRIM(P77))="na",LOWER(TRIM(P77))="pending",LOWER(TRIM(P77))="unavailable",LOWER(TRIM(P77))="denied",LOWER(TRIM(P77))="none",LOWER(TRIM(P77))="tbd",LOWER(TRIM(P77))="to be determined",LOWER(TRIM(P77))="-"),OR(LOWER(TRIM(Q77))="unknown",LOWER(TRIM(Q77))="not applicable",LOWER(TRIM(Q77))="n/a",LOWER(TRIM(Q77))="na",LOWER(TRIM(Q77))="pending",LOWER(TRIM(Q77))="unavailable",LOWER(TRIM(Q77))="denied",LOWER(TRIM(Q77))="none",LOWER(TRIM(Q77))="tbd",LOWER(TRIM(Q77))="to be determined",LOWER(TRIM(Q77))="-")),"MISSING_OR_PLACEHOLDER",IF(OR(AND(H77&lt;&gt;"Yes",H77&lt;&gt;"No",H77&lt;&gt;"Unknown"),AND(J77&lt;&gt;"Yes",J77&lt;&gt;"No",J77&lt;&gt;"Unknown"),AND(L77&lt;&gt;"Yes",L77&lt;&gt;"No",L77&lt;&gt;"Unknown"),AND(N77&lt;&gt;"Yes",N77&lt;&gt;"No",N77&lt;&gt;"Unknown")),"INVALID_STAGE_STATE",IF(OR(AND(H77="Yes",OR(I77="",IFERROR(DATEVALUE(LEFT(I77,10)),0)=0,I77&lt;D77,I77&gt;'Report setup'!$B$9)),AND(J77="Yes",OR(K77="",IFERROR(DATEVALUE(LEFT(K77,10)),0)=0,K77&lt;D77,K77&gt;'Report setup'!$B$9)),AND(L77="Yes",OR(M77="",IFERROR(DATEVALUE(LEFT(M77,10)),0)=0,M77&lt;D77,M77&gt;'Report setup'!$B$9)),AND(N77="Yes",OR(O77="",IFERROR(DATEVALUE(LEFT(O77,10)),0)=0,O77&lt;D77,O77&gt;'Report setup'!$B$9))),"INVALID_YES_TIMESTAMP",IF(OR(AND(J77="Yes",H77&lt;&gt;"Yes"),AND(L77="Yes",J77&lt;&gt;"Yes"),AND(N77="Yes",L77&lt;&gt;"Yes")),"PARENT_NOT_YES",IF(COUNTA(A77:Q77)=0,"",IF(OR(A77="",B77="",C77="",D77="",E77="",F77="",P77="",Q77=""),"MISSING_OR_PLACEHOLDER",IF(COUNTIF($C$2:$C$101,C77)&gt;1,"DUPLICATE_CRM_KEY",IF(OR(D77&lt;'Report setup'!$B$7,D77&gt;'Report setup'!$B$8),"OUTSIDE_COHORT",IF(OR(AND(H77&lt;&gt;"Yes",H77&lt;&gt;"No",H77&lt;&gt;"Unknown"),AND(J77&lt;&gt;"Yes",J77&lt;&gt;"No",J77&lt;&gt;"Unknown"),AND(L77&lt;&gt;"Yes",L77&lt;&gt;"No",L77&lt;&gt;"Unknown"),AND(N77&lt;&gt;"Yes",N77&lt;&gt;"No",N77&lt;&gt;"Unknown")),"INVALID_STAGE_STATE",IF(OR(OR(AND(H77="Yes",OR(I77="",I77="Unknown",I77="Not applicable",IFERROR(DATEVALUE(LEFT(I77,10)),0)=0,I77&lt;D77,I77&gt;'Report setup'!$B$9)),AND(H77="No",I77&lt;&gt;"Not applicable"),AND(H77="Unknown",I77&lt;&gt;"Unknown")),OR(AND(J77="Yes",OR(K77="",K77="Unknown",K77="Not applicable",IFERROR(DATEVALUE(LEFT(K77,10)),0)=0,K77&lt;D77,K77&gt;'Report setup'!$B$9,H77&lt;&gt;"Yes",K77&lt;I77)),AND(J77="No",K77&lt;&gt;"Not applicable"),AND(J77="Unknown",K77&lt;&gt;"Unknown"),AND(H77="No",J77&lt;&gt;"No")),OR(AND(L77="Yes",OR(M77="",M77="Unknown",M77="Not applicable",IFERROR(DATEVALUE(LEFT(M77,10)),0)=0,M77&lt;D77,M77&gt;'Report setup'!$B$9,J77&lt;&gt;"Yes",M77&lt;K77)),AND(L77="No",M77&lt;&gt;"Not applicable"),AND(L77="Unknown",M77&lt;&gt;"Unknown"),AND(J77="No",L77&lt;&gt;"No")),OR(AND(N77="Yes",OR(O77="",O77="Unknown",O77="Not applicable",IFERROR(DATEVALUE(LEFT(O77,10)),0)=0,O77&lt;D77,O77&gt;'Report setup'!$B$9,L77&lt;&gt;"Yes",O77&lt;M77)),AND(N77="No",O77&lt;&gt;"Not applicable"),AND(N77="Unknown",O77&lt;&gt;"Unknown"),AND(L77="No",N77&lt;&gt;"No"))),"STAGE_STATE_OR_ORDER",IF(F77&lt;&gt;'Report setup'!$B$2,"ACCOUNT_MISMATCH",IF(COUNTIFS('Meta import'!$I$2:$I$101,G77,'Meta import'!$S$2:$S$101,"Accepted")&lt;&gt;1,"UNMATCHED_OR_AMBIGUOUS_AD",IF(COUNTIF('Mappings'!$A$2:$A$101,C77)&lt;&gt;1,"MISSING_OR_DUPLICATE_MAPPING",IF(COUNTIFS('Mappings'!$A$2:$A$101,C77,'Mappings'!$D$2:$D$101,"Accepted")&lt;&gt;1,"MAPPING_EVIDENCE","")))))))))))))))))</x:f>
      </x:c>
      <x:c r="T77" t="str">
        <x:f>IF(A77="","",IF(AND(C77&lt;&gt;"",COUNTIF($C$2:$C$101,C77)=1,D77&gt;='Report setup'!$B$7,D77&lt;='Report setup'!$B$8),"Eligible","Outside"))</x:f>
      </x:c>
      <x:c r="U77" t="str">
        <x:f>IF(A77="","",IF(AND(R77="Accepted",OR(H77="Unknown",J77="Unknown",L77="Unknown",N77="Unknown")),1,0))</x:f>
      </x:c>
      <x:c r="V77" t="str">
        <x:f>IF(R77="Accepted",A77,"")</x:f>
      </x:c>
      <x:c r="W77" t="str">
        <x:f>IF(R77="Held",A77,"")</x:f>
      </x:c>
    </x:row>
    <x:row r="78">
      <x:c r="R78" t="str">
        <x:f>IF(A78="","",IF(S78="","Accepted","Held"))</x:f>
      </x:c>
      <x:c r="S78" t="str">
        <x:f>IF(A78="","",IF(COUNTIF($A$2:$A$101,A78)&gt;1,"DUPLICATE_SOURCE_ROW_ID",IF(IFERROR(DATEVALUE(LEFT(D78,10)),0)=0,"INVALID_DATE",IF(OR(OR(LOWER(TRIM(P78))="unknown",LOWER(TRIM(P78))="not applicable",LOWER(TRIM(P78))="n/a",LOWER(TRIM(P78))="na",LOWER(TRIM(P78))="pending",LOWER(TRIM(P78))="unavailable",LOWER(TRIM(P78))="denied",LOWER(TRIM(P78))="none",LOWER(TRIM(P78))="tbd",LOWER(TRIM(P78))="to be determined",LOWER(TRIM(P78))="-"),OR(LOWER(TRIM(Q78))="unknown",LOWER(TRIM(Q78))="not applicable",LOWER(TRIM(Q78))="n/a",LOWER(TRIM(Q78))="na",LOWER(TRIM(Q78))="pending",LOWER(TRIM(Q78))="unavailable",LOWER(TRIM(Q78))="denied",LOWER(TRIM(Q78))="none",LOWER(TRIM(Q78))="tbd",LOWER(TRIM(Q78))="to be determined",LOWER(TRIM(Q78))="-")),"MISSING_OR_PLACEHOLDER",IF(OR(AND(H78&lt;&gt;"Yes",H78&lt;&gt;"No",H78&lt;&gt;"Unknown"),AND(J78&lt;&gt;"Yes",J78&lt;&gt;"No",J78&lt;&gt;"Unknown"),AND(L78&lt;&gt;"Yes",L78&lt;&gt;"No",L78&lt;&gt;"Unknown"),AND(N78&lt;&gt;"Yes",N78&lt;&gt;"No",N78&lt;&gt;"Unknown")),"INVALID_STAGE_STATE",IF(OR(AND(H78="Yes",OR(I78="",IFERROR(DATEVALUE(LEFT(I78,10)),0)=0,I78&lt;D78,I78&gt;'Report setup'!$B$9)),AND(J78="Yes",OR(K78="",IFERROR(DATEVALUE(LEFT(K78,10)),0)=0,K78&lt;D78,K78&gt;'Report setup'!$B$9)),AND(L78="Yes",OR(M78="",IFERROR(DATEVALUE(LEFT(M78,10)),0)=0,M78&lt;D78,M78&gt;'Report setup'!$B$9)),AND(N78="Yes",OR(O78="",IFERROR(DATEVALUE(LEFT(O78,10)),0)=0,O78&lt;D78,O78&gt;'Report setup'!$B$9))),"INVALID_YES_TIMESTAMP",IF(OR(AND(J78="Yes",H78&lt;&gt;"Yes"),AND(L78="Yes",J78&lt;&gt;"Yes"),AND(N78="Yes",L78&lt;&gt;"Yes")),"PARENT_NOT_YES",IF(COUNTA(A78:Q78)=0,"",IF(OR(A78="",B78="",C78="",D78="",E78="",F78="",P78="",Q78=""),"MISSING_OR_PLACEHOLDER",IF(COUNTIF($C$2:$C$101,C78)&gt;1,"DUPLICATE_CRM_KEY",IF(OR(D78&lt;'Report setup'!$B$7,D78&gt;'Report setup'!$B$8),"OUTSIDE_COHORT",IF(OR(AND(H78&lt;&gt;"Yes",H78&lt;&gt;"No",H78&lt;&gt;"Unknown"),AND(J78&lt;&gt;"Yes",J78&lt;&gt;"No",J78&lt;&gt;"Unknown"),AND(L78&lt;&gt;"Yes",L78&lt;&gt;"No",L78&lt;&gt;"Unknown"),AND(N78&lt;&gt;"Yes",N78&lt;&gt;"No",N78&lt;&gt;"Unknown")),"INVALID_STAGE_STATE",IF(OR(OR(AND(H78="Yes",OR(I78="",I78="Unknown",I78="Not applicable",IFERROR(DATEVALUE(LEFT(I78,10)),0)=0,I78&lt;D78,I78&gt;'Report setup'!$B$9)),AND(H78="No",I78&lt;&gt;"Not applicable"),AND(H78="Unknown",I78&lt;&gt;"Unknown")),OR(AND(J78="Yes",OR(K78="",K78="Unknown",K78="Not applicable",IFERROR(DATEVALUE(LEFT(K78,10)),0)=0,K78&lt;D78,K78&gt;'Report setup'!$B$9,H78&lt;&gt;"Yes",K78&lt;I78)),AND(J78="No",K78&lt;&gt;"Not applicable"),AND(J78="Unknown",K78&lt;&gt;"Unknown"),AND(H78="No",J78&lt;&gt;"No")),OR(AND(L78="Yes",OR(M78="",M78="Unknown",M78="Not applicable",IFERROR(DATEVALUE(LEFT(M78,10)),0)=0,M78&lt;D78,M78&gt;'Report setup'!$B$9,J78&lt;&gt;"Yes",M78&lt;K78)),AND(L78="No",M78&lt;&gt;"Not applicable"),AND(L78="Unknown",M78&lt;&gt;"Unknown"),AND(J78="No",L78&lt;&gt;"No")),OR(AND(N78="Yes",OR(O78="",O78="Unknown",O78="Not applicable",IFERROR(DATEVALUE(LEFT(O78,10)),0)=0,O78&lt;D78,O78&gt;'Report setup'!$B$9,L78&lt;&gt;"Yes",O78&lt;M78)),AND(N78="No",O78&lt;&gt;"Not applicable"),AND(N78="Unknown",O78&lt;&gt;"Unknown"),AND(L78="No",N78&lt;&gt;"No"))),"STAGE_STATE_OR_ORDER",IF(F78&lt;&gt;'Report setup'!$B$2,"ACCOUNT_MISMATCH",IF(COUNTIFS('Meta import'!$I$2:$I$101,G78,'Meta import'!$S$2:$S$101,"Accepted")&lt;&gt;1,"UNMATCHED_OR_AMBIGUOUS_AD",IF(COUNTIF('Mappings'!$A$2:$A$101,C78)&lt;&gt;1,"MISSING_OR_DUPLICATE_MAPPING",IF(COUNTIFS('Mappings'!$A$2:$A$101,C78,'Mappings'!$D$2:$D$101,"Accepted")&lt;&gt;1,"MAPPING_EVIDENCE","")))))))))))))))))</x:f>
      </x:c>
      <x:c r="T78" t="str">
        <x:f>IF(A78="","",IF(AND(C78&lt;&gt;"",COUNTIF($C$2:$C$101,C78)=1,D78&gt;='Report setup'!$B$7,D78&lt;='Report setup'!$B$8),"Eligible","Outside"))</x:f>
      </x:c>
      <x:c r="U78" t="str">
        <x:f>IF(A78="","",IF(AND(R78="Accepted",OR(H78="Unknown",J78="Unknown",L78="Unknown",N78="Unknown")),1,0))</x:f>
      </x:c>
      <x:c r="V78" t="str">
        <x:f>IF(R78="Accepted",A78,"")</x:f>
      </x:c>
      <x:c r="W78" t="str">
        <x:f>IF(R78="Held",A78,"")</x:f>
      </x:c>
    </x:row>
    <x:row r="79">
      <x:c r="R79" t="str">
        <x:f>IF(A79="","",IF(S79="","Accepted","Held"))</x:f>
      </x:c>
      <x:c r="S79" t="str">
        <x:f>IF(A79="","",IF(COUNTIF($A$2:$A$101,A79)&gt;1,"DUPLICATE_SOURCE_ROW_ID",IF(IFERROR(DATEVALUE(LEFT(D79,10)),0)=0,"INVALID_DATE",IF(OR(OR(LOWER(TRIM(P79))="unknown",LOWER(TRIM(P79))="not applicable",LOWER(TRIM(P79))="n/a",LOWER(TRIM(P79))="na",LOWER(TRIM(P79))="pending",LOWER(TRIM(P79))="unavailable",LOWER(TRIM(P79))="denied",LOWER(TRIM(P79))="none",LOWER(TRIM(P79))="tbd",LOWER(TRIM(P79))="to be determined",LOWER(TRIM(P79))="-"),OR(LOWER(TRIM(Q79))="unknown",LOWER(TRIM(Q79))="not applicable",LOWER(TRIM(Q79))="n/a",LOWER(TRIM(Q79))="na",LOWER(TRIM(Q79))="pending",LOWER(TRIM(Q79))="unavailable",LOWER(TRIM(Q79))="denied",LOWER(TRIM(Q79))="none",LOWER(TRIM(Q79))="tbd",LOWER(TRIM(Q79))="to be determined",LOWER(TRIM(Q79))="-")),"MISSING_OR_PLACEHOLDER",IF(OR(AND(H79&lt;&gt;"Yes",H79&lt;&gt;"No",H79&lt;&gt;"Unknown"),AND(J79&lt;&gt;"Yes",J79&lt;&gt;"No",J79&lt;&gt;"Unknown"),AND(L79&lt;&gt;"Yes",L79&lt;&gt;"No",L79&lt;&gt;"Unknown"),AND(N79&lt;&gt;"Yes",N79&lt;&gt;"No",N79&lt;&gt;"Unknown")),"INVALID_STAGE_STATE",IF(OR(AND(H79="Yes",OR(I79="",IFERROR(DATEVALUE(LEFT(I79,10)),0)=0,I79&lt;D79,I79&gt;'Report setup'!$B$9)),AND(J79="Yes",OR(K79="",IFERROR(DATEVALUE(LEFT(K79,10)),0)=0,K79&lt;D79,K79&gt;'Report setup'!$B$9)),AND(L79="Yes",OR(M79="",IFERROR(DATEVALUE(LEFT(M79,10)),0)=0,M79&lt;D79,M79&gt;'Report setup'!$B$9)),AND(N79="Yes",OR(O79="",IFERROR(DATEVALUE(LEFT(O79,10)),0)=0,O79&lt;D79,O79&gt;'Report setup'!$B$9))),"INVALID_YES_TIMESTAMP",IF(OR(AND(J79="Yes",H79&lt;&gt;"Yes"),AND(L79="Yes",J79&lt;&gt;"Yes"),AND(N79="Yes",L79&lt;&gt;"Yes")),"PARENT_NOT_YES",IF(COUNTA(A79:Q79)=0,"",IF(OR(A79="",B79="",C79="",D79="",E79="",F79="",P79="",Q79=""),"MISSING_OR_PLACEHOLDER",IF(COUNTIF($C$2:$C$101,C79)&gt;1,"DUPLICATE_CRM_KEY",IF(OR(D79&lt;'Report setup'!$B$7,D79&gt;'Report setup'!$B$8),"OUTSIDE_COHORT",IF(OR(AND(H79&lt;&gt;"Yes",H79&lt;&gt;"No",H79&lt;&gt;"Unknown"),AND(J79&lt;&gt;"Yes",J79&lt;&gt;"No",J79&lt;&gt;"Unknown"),AND(L79&lt;&gt;"Yes",L79&lt;&gt;"No",L79&lt;&gt;"Unknown"),AND(N79&lt;&gt;"Yes",N79&lt;&gt;"No",N79&lt;&gt;"Unknown")),"INVALID_STAGE_STATE",IF(OR(OR(AND(H79="Yes",OR(I79="",I79="Unknown",I79="Not applicable",IFERROR(DATEVALUE(LEFT(I79,10)),0)=0,I79&lt;D79,I79&gt;'Report setup'!$B$9)),AND(H79="No",I79&lt;&gt;"Not applicable"),AND(H79="Unknown",I79&lt;&gt;"Unknown")),OR(AND(J79="Yes",OR(K79="",K79="Unknown",K79="Not applicable",IFERROR(DATEVALUE(LEFT(K79,10)),0)=0,K79&lt;D79,K79&gt;'Report setup'!$B$9,H79&lt;&gt;"Yes",K79&lt;I79)),AND(J79="No",K79&lt;&gt;"Not applicable"),AND(J79="Unknown",K79&lt;&gt;"Unknown"),AND(H79="No",J79&lt;&gt;"No")),OR(AND(L79="Yes",OR(M79="",M79="Unknown",M79="Not applicable",IFERROR(DATEVALUE(LEFT(M79,10)),0)=0,M79&lt;D79,M79&gt;'Report setup'!$B$9,J79&lt;&gt;"Yes",M79&lt;K79)),AND(L79="No",M79&lt;&gt;"Not applicable"),AND(L79="Unknown",M79&lt;&gt;"Unknown"),AND(J79="No",L79&lt;&gt;"No")),OR(AND(N79="Yes",OR(O79="",O79="Unknown",O79="Not applicable",IFERROR(DATEVALUE(LEFT(O79,10)),0)=0,O79&lt;D79,O79&gt;'Report setup'!$B$9,L79&lt;&gt;"Yes",O79&lt;M79)),AND(N79="No",O79&lt;&gt;"Not applicable"),AND(N79="Unknown",O79&lt;&gt;"Unknown"),AND(L79="No",N79&lt;&gt;"No"))),"STAGE_STATE_OR_ORDER",IF(F79&lt;&gt;'Report setup'!$B$2,"ACCOUNT_MISMATCH",IF(COUNTIFS('Meta import'!$I$2:$I$101,G79,'Meta import'!$S$2:$S$101,"Accepted")&lt;&gt;1,"UNMATCHED_OR_AMBIGUOUS_AD",IF(COUNTIF('Mappings'!$A$2:$A$101,C79)&lt;&gt;1,"MISSING_OR_DUPLICATE_MAPPING",IF(COUNTIFS('Mappings'!$A$2:$A$101,C79,'Mappings'!$D$2:$D$101,"Accepted")&lt;&gt;1,"MAPPING_EVIDENCE","")))))))))))))))))</x:f>
      </x:c>
      <x:c r="T79" t="str">
        <x:f>IF(A79="","",IF(AND(C79&lt;&gt;"",COUNTIF($C$2:$C$101,C79)=1,D79&gt;='Report setup'!$B$7,D79&lt;='Report setup'!$B$8),"Eligible","Outside"))</x:f>
      </x:c>
      <x:c r="U79" t="str">
        <x:f>IF(A79="","",IF(AND(R79="Accepted",OR(H79="Unknown",J79="Unknown",L79="Unknown",N79="Unknown")),1,0))</x:f>
      </x:c>
      <x:c r="V79" t="str">
        <x:f>IF(R79="Accepted",A79,"")</x:f>
      </x:c>
      <x:c r="W79" t="str">
        <x:f>IF(R79="Held",A79,"")</x:f>
      </x:c>
    </x:row>
    <x:row r="80">
      <x:c r="R80" t="str">
        <x:f>IF(A80="","",IF(S80="","Accepted","Held"))</x:f>
      </x:c>
      <x:c r="S80" t="str">
        <x:f>IF(A80="","",IF(COUNTIF($A$2:$A$101,A80)&gt;1,"DUPLICATE_SOURCE_ROW_ID",IF(IFERROR(DATEVALUE(LEFT(D80,10)),0)=0,"INVALID_DATE",IF(OR(OR(LOWER(TRIM(P80))="unknown",LOWER(TRIM(P80))="not applicable",LOWER(TRIM(P80))="n/a",LOWER(TRIM(P80))="na",LOWER(TRIM(P80))="pending",LOWER(TRIM(P80))="unavailable",LOWER(TRIM(P80))="denied",LOWER(TRIM(P80))="none",LOWER(TRIM(P80))="tbd",LOWER(TRIM(P80))="to be determined",LOWER(TRIM(P80))="-"),OR(LOWER(TRIM(Q80))="unknown",LOWER(TRIM(Q80))="not applicable",LOWER(TRIM(Q80))="n/a",LOWER(TRIM(Q80))="na",LOWER(TRIM(Q80))="pending",LOWER(TRIM(Q80))="unavailable",LOWER(TRIM(Q80))="denied",LOWER(TRIM(Q80))="none",LOWER(TRIM(Q80))="tbd",LOWER(TRIM(Q80))="to be determined",LOWER(TRIM(Q80))="-")),"MISSING_OR_PLACEHOLDER",IF(OR(AND(H80&lt;&gt;"Yes",H80&lt;&gt;"No",H80&lt;&gt;"Unknown"),AND(J80&lt;&gt;"Yes",J80&lt;&gt;"No",J80&lt;&gt;"Unknown"),AND(L80&lt;&gt;"Yes",L80&lt;&gt;"No",L80&lt;&gt;"Unknown"),AND(N80&lt;&gt;"Yes",N80&lt;&gt;"No",N80&lt;&gt;"Unknown")),"INVALID_STAGE_STATE",IF(OR(AND(H80="Yes",OR(I80="",IFERROR(DATEVALUE(LEFT(I80,10)),0)=0,I80&lt;D80,I80&gt;'Report setup'!$B$9)),AND(J80="Yes",OR(K80="",IFERROR(DATEVALUE(LEFT(K80,10)),0)=0,K80&lt;D80,K80&gt;'Report setup'!$B$9)),AND(L80="Yes",OR(M80="",IFERROR(DATEVALUE(LEFT(M80,10)),0)=0,M80&lt;D80,M80&gt;'Report setup'!$B$9)),AND(N80="Yes",OR(O80="",IFERROR(DATEVALUE(LEFT(O80,10)),0)=0,O80&lt;D80,O80&gt;'Report setup'!$B$9))),"INVALID_YES_TIMESTAMP",IF(OR(AND(J80="Yes",H80&lt;&gt;"Yes"),AND(L80="Yes",J80&lt;&gt;"Yes"),AND(N80="Yes",L80&lt;&gt;"Yes")),"PARENT_NOT_YES",IF(COUNTA(A80:Q80)=0,"",IF(OR(A80="",B80="",C80="",D80="",E80="",F80="",P80="",Q80=""),"MISSING_OR_PLACEHOLDER",IF(COUNTIF($C$2:$C$101,C80)&gt;1,"DUPLICATE_CRM_KEY",IF(OR(D80&lt;'Report setup'!$B$7,D80&gt;'Report setup'!$B$8),"OUTSIDE_COHORT",IF(OR(AND(H80&lt;&gt;"Yes",H80&lt;&gt;"No",H80&lt;&gt;"Unknown"),AND(J80&lt;&gt;"Yes",J80&lt;&gt;"No",J80&lt;&gt;"Unknown"),AND(L80&lt;&gt;"Yes",L80&lt;&gt;"No",L80&lt;&gt;"Unknown"),AND(N80&lt;&gt;"Yes",N80&lt;&gt;"No",N80&lt;&gt;"Unknown")),"INVALID_STAGE_STATE",IF(OR(OR(AND(H80="Yes",OR(I80="",I80="Unknown",I80="Not applicable",IFERROR(DATEVALUE(LEFT(I80,10)),0)=0,I80&lt;D80,I80&gt;'Report setup'!$B$9)),AND(H80="No",I80&lt;&gt;"Not applicable"),AND(H80="Unknown",I80&lt;&gt;"Unknown")),OR(AND(J80="Yes",OR(K80="",K80="Unknown",K80="Not applicable",IFERROR(DATEVALUE(LEFT(K80,10)),0)=0,K80&lt;D80,K80&gt;'Report setup'!$B$9,H80&lt;&gt;"Yes",K80&lt;I80)),AND(J80="No",K80&lt;&gt;"Not applicable"),AND(J80="Unknown",K80&lt;&gt;"Unknown"),AND(H80="No",J80&lt;&gt;"No")),OR(AND(L80="Yes",OR(M80="",M80="Unknown",M80="Not applicable",IFERROR(DATEVALUE(LEFT(M80,10)),0)=0,M80&lt;D80,M80&gt;'Report setup'!$B$9,J80&lt;&gt;"Yes",M80&lt;K80)),AND(L80="No",M80&lt;&gt;"Not applicable"),AND(L80="Unknown",M80&lt;&gt;"Unknown"),AND(J80="No",L80&lt;&gt;"No")),OR(AND(N80="Yes",OR(O80="",O80="Unknown",O80="Not applicable",IFERROR(DATEVALUE(LEFT(O80,10)),0)=0,O80&lt;D80,O80&gt;'Report setup'!$B$9,L80&lt;&gt;"Yes",O80&lt;M80)),AND(N80="No",O80&lt;&gt;"Not applicable"),AND(N80="Unknown",O80&lt;&gt;"Unknown"),AND(L80="No",N80&lt;&gt;"No"))),"STAGE_STATE_OR_ORDER",IF(F80&lt;&gt;'Report setup'!$B$2,"ACCOUNT_MISMATCH",IF(COUNTIFS('Meta import'!$I$2:$I$101,G80,'Meta import'!$S$2:$S$101,"Accepted")&lt;&gt;1,"UNMATCHED_OR_AMBIGUOUS_AD",IF(COUNTIF('Mappings'!$A$2:$A$101,C80)&lt;&gt;1,"MISSING_OR_DUPLICATE_MAPPING",IF(COUNTIFS('Mappings'!$A$2:$A$101,C80,'Mappings'!$D$2:$D$101,"Accepted")&lt;&gt;1,"MAPPING_EVIDENCE","")))))))))))))))))</x:f>
      </x:c>
      <x:c r="T80" t="str">
        <x:f>IF(A80="","",IF(AND(C80&lt;&gt;"",COUNTIF($C$2:$C$101,C80)=1,D80&gt;='Report setup'!$B$7,D80&lt;='Report setup'!$B$8),"Eligible","Outside"))</x:f>
      </x:c>
      <x:c r="U80" t="str">
        <x:f>IF(A80="","",IF(AND(R80="Accepted",OR(H80="Unknown",J80="Unknown",L80="Unknown",N80="Unknown")),1,0))</x:f>
      </x:c>
      <x:c r="V80" t="str">
        <x:f>IF(R80="Accepted",A80,"")</x:f>
      </x:c>
      <x:c r="W80" t="str">
        <x:f>IF(R80="Held",A80,"")</x:f>
      </x:c>
    </x:row>
    <x:row r="81">
      <x:c r="R81" t="str">
        <x:f>IF(A81="","",IF(S81="","Accepted","Held"))</x:f>
      </x:c>
      <x:c r="S81" t="str">
        <x:f>IF(A81="","",IF(COUNTIF($A$2:$A$101,A81)&gt;1,"DUPLICATE_SOURCE_ROW_ID",IF(IFERROR(DATEVALUE(LEFT(D81,10)),0)=0,"INVALID_DATE",IF(OR(OR(LOWER(TRIM(P81))="unknown",LOWER(TRIM(P81))="not applicable",LOWER(TRIM(P81))="n/a",LOWER(TRIM(P81))="na",LOWER(TRIM(P81))="pending",LOWER(TRIM(P81))="unavailable",LOWER(TRIM(P81))="denied",LOWER(TRIM(P81))="none",LOWER(TRIM(P81))="tbd",LOWER(TRIM(P81))="to be determined",LOWER(TRIM(P81))="-"),OR(LOWER(TRIM(Q81))="unknown",LOWER(TRIM(Q81))="not applicable",LOWER(TRIM(Q81))="n/a",LOWER(TRIM(Q81))="na",LOWER(TRIM(Q81))="pending",LOWER(TRIM(Q81))="unavailable",LOWER(TRIM(Q81))="denied",LOWER(TRIM(Q81))="none",LOWER(TRIM(Q81))="tbd",LOWER(TRIM(Q81))="to be determined",LOWER(TRIM(Q81))="-")),"MISSING_OR_PLACEHOLDER",IF(OR(AND(H81&lt;&gt;"Yes",H81&lt;&gt;"No",H81&lt;&gt;"Unknown"),AND(J81&lt;&gt;"Yes",J81&lt;&gt;"No",J81&lt;&gt;"Unknown"),AND(L81&lt;&gt;"Yes",L81&lt;&gt;"No",L81&lt;&gt;"Unknown"),AND(N81&lt;&gt;"Yes",N81&lt;&gt;"No",N81&lt;&gt;"Unknown")),"INVALID_STAGE_STATE",IF(OR(AND(H81="Yes",OR(I81="",IFERROR(DATEVALUE(LEFT(I81,10)),0)=0,I81&lt;D81,I81&gt;'Report setup'!$B$9)),AND(J81="Yes",OR(K81="",IFERROR(DATEVALUE(LEFT(K81,10)),0)=0,K81&lt;D81,K81&gt;'Report setup'!$B$9)),AND(L81="Yes",OR(M81="",IFERROR(DATEVALUE(LEFT(M81,10)),0)=0,M81&lt;D81,M81&gt;'Report setup'!$B$9)),AND(N81="Yes",OR(O81="",IFERROR(DATEVALUE(LEFT(O81,10)),0)=0,O81&lt;D81,O81&gt;'Report setup'!$B$9))),"INVALID_YES_TIMESTAMP",IF(OR(AND(J81="Yes",H81&lt;&gt;"Yes"),AND(L81="Yes",J81&lt;&gt;"Yes"),AND(N81="Yes",L81&lt;&gt;"Yes")),"PARENT_NOT_YES",IF(COUNTA(A81:Q81)=0,"",IF(OR(A81="",B81="",C81="",D81="",E81="",F81="",P81="",Q81=""),"MISSING_OR_PLACEHOLDER",IF(COUNTIF($C$2:$C$101,C81)&gt;1,"DUPLICATE_CRM_KEY",IF(OR(D81&lt;'Report setup'!$B$7,D81&gt;'Report setup'!$B$8),"OUTSIDE_COHORT",IF(OR(AND(H81&lt;&gt;"Yes",H81&lt;&gt;"No",H81&lt;&gt;"Unknown"),AND(J81&lt;&gt;"Yes",J81&lt;&gt;"No",J81&lt;&gt;"Unknown"),AND(L81&lt;&gt;"Yes",L81&lt;&gt;"No",L81&lt;&gt;"Unknown"),AND(N81&lt;&gt;"Yes",N81&lt;&gt;"No",N81&lt;&gt;"Unknown")),"INVALID_STAGE_STATE",IF(OR(OR(AND(H81="Yes",OR(I81="",I81="Unknown",I81="Not applicable",IFERROR(DATEVALUE(LEFT(I81,10)),0)=0,I81&lt;D81,I81&gt;'Report setup'!$B$9)),AND(H81="No",I81&lt;&gt;"Not applicable"),AND(H81="Unknown",I81&lt;&gt;"Unknown")),OR(AND(J81="Yes",OR(K81="",K81="Unknown",K81="Not applicable",IFERROR(DATEVALUE(LEFT(K81,10)),0)=0,K81&lt;D81,K81&gt;'Report setup'!$B$9,H81&lt;&gt;"Yes",K81&lt;I81)),AND(J81="No",K81&lt;&gt;"Not applicable"),AND(J81="Unknown",K81&lt;&gt;"Unknown"),AND(H81="No",J81&lt;&gt;"No")),OR(AND(L81="Yes",OR(M81="",M81="Unknown",M81="Not applicable",IFERROR(DATEVALUE(LEFT(M81,10)),0)=0,M81&lt;D81,M81&gt;'Report setup'!$B$9,J81&lt;&gt;"Yes",M81&lt;K81)),AND(L81="No",M81&lt;&gt;"Not applicable"),AND(L81="Unknown",M81&lt;&gt;"Unknown"),AND(J81="No",L81&lt;&gt;"No")),OR(AND(N81="Yes",OR(O81="",O81="Unknown",O81="Not applicable",IFERROR(DATEVALUE(LEFT(O81,10)),0)=0,O81&lt;D81,O81&gt;'Report setup'!$B$9,L81&lt;&gt;"Yes",O81&lt;M81)),AND(N81="No",O81&lt;&gt;"Not applicable"),AND(N81="Unknown",O81&lt;&gt;"Unknown"),AND(L81="No",N81&lt;&gt;"No"))),"STAGE_STATE_OR_ORDER",IF(F81&lt;&gt;'Report setup'!$B$2,"ACCOUNT_MISMATCH",IF(COUNTIFS('Meta import'!$I$2:$I$101,G81,'Meta import'!$S$2:$S$101,"Accepted")&lt;&gt;1,"UNMATCHED_OR_AMBIGUOUS_AD",IF(COUNTIF('Mappings'!$A$2:$A$101,C81)&lt;&gt;1,"MISSING_OR_DUPLICATE_MAPPING",IF(COUNTIFS('Mappings'!$A$2:$A$101,C81,'Mappings'!$D$2:$D$101,"Accepted")&lt;&gt;1,"MAPPING_EVIDENCE","")))))))))))))))))</x:f>
      </x:c>
      <x:c r="T81" t="str">
        <x:f>IF(A81="","",IF(AND(C81&lt;&gt;"",COUNTIF($C$2:$C$101,C81)=1,D81&gt;='Report setup'!$B$7,D81&lt;='Report setup'!$B$8),"Eligible","Outside"))</x:f>
      </x:c>
      <x:c r="U81" t="str">
        <x:f>IF(A81="","",IF(AND(R81="Accepted",OR(H81="Unknown",J81="Unknown",L81="Unknown",N81="Unknown")),1,0))</x:f>
      </x:c>
      <x:c r="V81" t="str">
        <x:f>IF(R81="Accepted",A81,"")</x:f>
      </x:c>
      <x:c r="W81" t="str">
        <x:f>IF(R81="Held",A81,"")</x:f>
      </x:c>
    </x:row>
    <x:row r="82">
      <x:c r="R82" t="str">
        <x:f>IF(A82="","",IF(S82="","Accepted","Held"))</x:f>
      </x:c>
      <x:c r="S82" t="str">
        <x:f>IF(A82="","",IF(COUNTIF($A$2:$A$101,A82)&gt;1,"DUPLICATE_SOURCE_ROW_ID",IF(IFERROR(DATEVALUE(LEFT(D82,10)),0)=0,"INVALID_DATE",IF(OR(OR(LOWER(TRIM(P82))="unknown",LOWER(TRIM(P82))="not applicable",LOWER(TRIM(P82))="n/a",LOWER(TRIM(P82))="na",LOWER(TRIM(P82))="pending",LOWER(TRIM(P82))="unavailable",LOWER(TRIM(P82))="denied",LOWER(TRIM(P82))="none",LOWER(TRIM(P82))="tbd",LOWER(TRIM(P82))="to be determined",LOWER(TRIM(P82))="-"),OR(LOWER(TRIM(Q82))="unknown",LOWER(TRIM(Q82))="not applicable",LOWER(TRIM(Q82))="n/a",LOWER(TRIM(Q82))="na",LOWER(TRIM(Q82))="pending",LOWER(TRIM(Q82))="unavailable",LOWER(TRIM(Q82))="denied",LOWER(TRIM(Q82))="none",LOWER(TRIM(Q82))="tbd",LOWER(TRIM(Q82))="to be determined",LOWER(TRIM(Q82))="-")),"MISSING_OR_PLACEHOLDER",IF(OR(AND(H82&lt;&gt;"Yes",H82&lt;&gt;"No",H82&lt;&gt;"Unknown"),AND(J82&lt;&gt;"Yes",J82&lt;&gt;"No",J82&lt;&gt;"Unknown"),AND(L82&lt;&gt;"Yes",L82&lt;&gt;"No",L82&lt;&gt;"Unknown"),AND(N82&lt;&gt;"Yes",N82&lt;&gt;"No",N82&lt;&gt;"Unknown")),"INVALID_STAGE_STATE",IF(OR(AND(H82="Yes",OR(I82="",IFERROR(DATEVALUE(LEFT(I82,10)),0)=0,I82&lt;D82,I82&gt;'Report setup'!$B$9)),AND(J82="Yes",OR(K82="",IFERROR(DATEVALUE(LEFT(K82,10)),0)=0,K82&lt;D82,K82&gt;'Report setup'!$B$9)),AND(L82="Yes",OR(M82="",IFERROR(DATEVALUE(LEFT(M82,10)),0)=0,M82&lt;D82,M82&gt;'Report setup'!$B$9)),AND(N82="Yes",OR(O82="",IFERROR(DATEVALUE(LEFT(O82,10)),0)=0,O82&lt;D82,O82&gt;'Report setup'!$B$9))),"INVALID_YES_TIMESTAMP",IF(OR(AND(J82="Yes",H82&lt;&gt;"Yes"),AND(L82="Yes",J82&lt;&gt;"Yes"),AND(N82="Yes",L82&lt;&gt;"Yes")),"PARENT_NOT_YES",IF(COUNTA(A82:Q82)=0,"",IF(OR(A82="",B82="",C82="",D82="",E82="",F82="",P82="",Q82=""),"MISSING_OR_PLACEHOLDER",IF(COUNTIF($C$2:$C$101,C82)&gt;1,"DUPLICATE_CRM_KEY",IF(OR(D82&lt;'Report setup'!$B$7,D82&gt;'Report setup'!$B$8),"OUTSIDE_COHORT",IF(OR(AND(H82&lt;&gt;"Yes",H82&lt;&gt;"No",H82&lt;&gt;"Unknown"),AND(J82&lt;&gt;"Yes",J82&lt;&gt;"No",J82&lt;&gt;"Unknown"),AND(L82&lt;&gt;"Yes",L82&lt;&gt;"No",L82&lt;&gt;"Unknown"),AND(N82&lt;&gt;"Yes",N82&lt;&gt;"No",N82&lt;&gt;"Unknown")),"INVALID_STAGE_STATE",IF(OR(OR(AND(H82="Yes",OR(I82="",I82="Unknown",I82="Not applicable",IFERROR(DATEVALUE(LEFT(I82,10)),0)=0,I82&lt;D82,I82&gt;'Report setup'!$B$9)),AND(H82="No",I82&lt;&gt;"Not applicable"),AND(H82="Unknown",I82&lt;&gt;"Unknown")),OR(AND(J82="Yes",OR(K82="",K82="Unknown",K82="Not applicable",IFERROR(DATEVALUE(LEFT(K82,10)),0)=0,K82&lt;D82,K82&gt;'Report setup'!$B$9,H82&lt;&gt;"Yes",K82&lt;I82)),AND(J82="No",K82&lt;&gt;"Not applicable"),AND(J82="Unknown",K82&lt;&gt;"Unknown"),AND(H82="No",J82&lt;&gt;"No")),OR(AND(L82="Yes",OR(M82="",M82="Unknown",M82="Not applicable",IFERROR(DATEVALUE(LEFT(M82,10)),0)=0,M82&lt;D82,M82&gt;'Report setup'!$B$9,J82&lt;&gt;"Yes",M82&lt;K82)),AND(L82="No",M82&lt;&gt;"Not applicable"),AND(L82="Unknown",M82&lt;&gt;"Unknown"),AND(J82="No",L82&lt;&gt;"No")),OR(AND(N82="Yes",OR(O82="",O82="Unknown",O82="Not applicable",IFERROR(DATEVALUE(LEFT(O82,10)),0)=0,O82&lt;D82,O82&gt;'Report setup'!$B$9,L82&lt;&gt;"Yes",O82&lt;M82)),AND(N82="No",O82&lt;&gt;"Not applicable"),AND(N82="Unknown",O82&lt;&gt;"Unknown"),AND(L82="No",N82&lt;&gt;"No"))),"STAGE_STATE_OR_ORDER",IF(F82&lt;&gt;'Report setup'!$B$2,"ACCOUNT_MISMATCH",IF(COUNTIFS('Meta import'!$I$2:$I$101,G82,'Meta import'!$S$2:$S$101,"Accepted")&lt;&gt;1,"UNMATCHED_OR_AMBIGUOUS_AD",IF(COUNTIF('Mappings'!$A$2:$A$101,C82)&lt;&gt;1,"MISSING_OR_DUPLICATE_MAPPING",IF(COUNTIFS('Mappings'!$A$2:$A$101,C82,'Mappings'!$D$2:$D$101,"Accepted")&lt;&gt;1,"MAPPING_EVIDENCE","")))))))))))))))))</x:f>
      </x:c>
      <x:c r="T82" t="str">
        <x:f>IF(A82="","",IF(AND(C82&lt;&gt;"",COUNTIF($C$2:$C$101,C82)=1,D82&gt;='Report setup'!$B$7,D82&lt;='Report setup'!$B$8),"Eligible","Outside"))</x:f>
      </x:c>
      <x:c r="U82" t="str">
        <x:f>IF(A82="","",IF(AND(R82="Accepted",OR(H82="Unknown",J82="Unknown",L82="Unknown",N82="Unknown")),1,0))</x:f>
      </x:c>
      <x:c r="V82" t="str">
        <x:f>IF(R82="Accepted",A82,"")</x:f>
      </x:c>
      <x:c r="W82" t="str">
        <x:f>IF(R82="Held",A82,"")</x:f>
      </x:c>
    </x:row>
    <x:row r="83">
      <x:c r="R83" t="str">
        <x:f>IF(A83="","",IF(S83="","Accepted","Held"))</x:f>
      </x:c>
      <x:c r="S83" t="str">
        <x:f>IF(A83="","",IF(COUNTIF($A$2:$A$101,A83)&gt;1,"DUPLICATE_SOURCE_ROW_ID",IF(IFERROR(DATEVALUE(LEFT(D83,10)),0)=0,"INVALID_DATE",IF(OR(OR(LOWER(TRIM(P83))="unknown",LOWER(TRIM(P83))="not applicable",LOWER(TRIM(P83))="n/a",LOWER(TRIM(P83))="na",LOWER(TRIM(P83))="pending",LOWER(TRIM(P83))="unavailable",LOWER(TRIM(P83))="denied",LOWER(TRIM(P83))="none",LOWER(TRIM(P83))="tbd",LOWER(TRIM(P83))="to be determined",LOWER(TRIM(P83))="-"),OR(LOWER(TRIM(Q83))="unknown",LOWER(TRIM(Q83))="not applicable",LOWER(TRIM(Q83))="n/a",LOWER(TRIM(Q83))="na",LOWER(TRIM(Q83))="pending",LOWER(TRIM(Q83))="unavailable",LOWER(TRIM(Q83))="denied",LOWER(TRIM(Q83))="none",LOWER(TRIM(Q83))="tbd",LOWER(TRIM(Q83))="to be determined",LOWER(TRIM(Q83))="-")),"MISSING_OR_PLACEHOLDER",IF(OR(AND(H83&lt;&gt;"Yes",H83&lt;&gt;"No",H83&lt;&gt;"Unknown"),AND(J83&lt;&gt;"Yes",J83&lt;&gt;"No",J83&lt;&gt;"Unknown"),AND(L83&lt;&gt;"Yes",L83&lt;&gt;"No",L83&lt;&gt;"Unknown"),AND(N83&lt;&gt;"Yes",N83&lt;&gt;"No",N83&lt;&gt;"Unknown")),"INVALID_STAGE_STATE",IF(OR(AND(H83="Yes",OR(I83="",IFERROR(DATEVALUE(LEFT(I83,10)),0)=0,I83&lt;D83,I83&gt;'Report setup'!$B$9)),AND(J83="Yes",OR(K83="",IFERROR(DATEVALUE(LEFT(K83,10)),0)=0,K83&lt;D83,K83&gt;'Report setup'!$B$9)),AND(L83="Yes",OR(M83="",IFERROR(DATEVALUE(LEFT(M83,10)),0)=0,M83&lt;D83,M83&gt;'Report setup'!$B$9)),AND(N83="Yes",OR(O83="",IFERROR(DATEVALUE(LEFT(O83,10)),0)=0,O83&lt;D83,O83&gt;'Report setup'!$B$9))),"INVALID_YES_TIMESTAMP",IF(OR(AND(J83="Yes",H83&lt;&gt;"Yes"),AND(L83="Yes",J83&lt;&gt;"Yes"),AND(N83="Yes",L83&lt;&gt;"Yes")),"PARENT_NOT_YES",IF(COUNTA(A83:Q83)=0,"",IF(OR(A83="",B83="",C83="",D83="",E83="",F83="",P83="",Q83=""),"MISSING_OR_PLACEHOLDER",IF(COUNTIF($C$2:$C$101,C83)&gt;1,"DUPLICATE_CRM_KEY",IF(OR(D83&lt;'Report setup'!$B$7,D83&gt;'Report setup'!$B$8),"OUTSIDE_COHORT",IF(OR(AND(H83&lt;&gt;"Yes",H83&lt;&gt;"No",H83&lt;&gt;"Unknown"),AND(J83&lt;&gt;"Yes",J83&lt;&gt;"No",J83&lt;&gt;"Unknown"),AND(L83&lt;&gt;"Yes",L83&lt;&gt;"No",L83&lt;&gt;"Unknown"),AND(N83&lt;&gt;"Yes",N83&lt;&gt;"No",N83&lt;&gt;"Unknown")),"INVALID_STAGE_STATE",IF(OR(OR(AND(H83="Yes",OR(I83="",I83="Unknown",I83="Not applicable",IFERROR(DATEVALUE(LEFT(I83,10)),0)=0,I83&lt;D83,I83&gt;'Report setup'!$B$9)),AND(H83="No",I83&lt;&gt;"Not applicable"),AND(H83="Unknown",I83&lt;&gt;"Unknown")),OR(AND(J83="Yes",OR(K83="",K83="Unknown",K83="Not applicable",IFERROR(DATEVALUE(LEFT(K83,10)),0)=0,K83&lt;D83,K83&gt;'Report setup'!$B$9,H83&lt;&gt;"Yes",K83&lt;I83)),AND(J83="No",K83&lt;&gt;"Not applicable"),AND(J83="Unknown",K83&lt;&gt;"Unknown"),AND(H83="No",J83&lt;&gt;"No")),OR(AND(L83="Yes",OR(M83="",M83="Unknown",M83="Not applicable",IFERROR(DATEVALUE(LEFT(M83,10)),0)=0,M83&lt;D83,M83&gt;'Report setup'!$B$9,J83&lt;&gt;"Yes",M83&lt;K83)),AND(L83="No",M83&lt;&gt;"Not applicable"),AND(L83="Unknown",M83&lt;&gt;"Unknown"),AND(J83="No",L83&lt;&gt;"No")),OR(AND(N83="Yes",OR(O83="",O83="Unknown",O83="Not applicable",IFERROR(DATEVALUE(LEFT(O83,10)),0)=0,O83&lt;D83,O83&gt;'Report setup'!$B$9,L83&lt;&gt;"Yes",O83&lt;M83)),AND(N83="No",O83&lt;&gt;"Not applicable"),AND(N83="Unknown",O83&lt;&gt;"Unknown"),AND(L83="No",N83&lt;&gt;"No"))),"STAGE_STATE_OR_ORDER",IF(F83&lt;&gt;'Report setup'!$B$2,"ACCOUNT_MISMATCH",IF(COUNTIFS('Meta import'!$I$2:$I$101,G83,'Meta import'!$S$2:$S$101,"Accepted")&lt;&gt;1,"UNMATCHED_OR_AMBIGUOUS_AD",IF(COUNTIF('Mappings'!$A$2:$A$101,C83)&lt;&gt;1,"MISSING_OR_DUPLICATE_MAPPING",IF(COUNTIFS('Mappings'!$A$2:$A$101,C83,'Mappings'!$D$2:$D$101,"Accepted")&lt;&gt;1,"MAPPING_EVIDENCE","")))))))))))))))))</x:f>
      </x:c>
      <x:c r="T83" t="str">
        <x:f>IF(A83="","",IF(AND(C83&lt;&gt;"",COUNTIF($C$2:$C$101,C83)=1,D83&gt;='Report setup'!$B$7,D83&lt;='Report setup'!$B$8),"Eligible","Outside"))</x:f>
      </x:c>
      <x:c r="U83" t="str">
        <x:f>IF(A83="","",IF(AND(R83="Accepted",OR(H83="Unknown",J83="Unknown",L83="Unknown",N83="Unknown")),1,0))</x:f>
      </x:c>
      <x:c r="V83" t="str">
        <x:f>IF(R83="Accepted",A83,"")</x:f>
      </x:c>
      <x:c r="W83" t="str">
        <x:f>IF(R83="Held",A83,"")</x:f>
      </x:c>
    </x:row>
    <x:row r="84">
      <x:c r="R84" t="str">
        <x:f>IF(A84="","",IF(S84="","Accepted","Held"))</x:f>
      </x:c>
      <x:c r="S84" t="str">
        <x:f>IF(A84="","",IF(COUNTIF($A$2:$A$101,A84)&gt;1,"DUPLICATE_SOURCE_ROW_ID",IF(IFERROR(DATEVALUE(LEFT(D84,10)),0)=0,"INVALID_DATE",IF(OR(OR(LOWER(TRIM(P84))="unknown",LOWER(TRIM(P84))="not applicable",LOWER(TRIM(P84))="n/a",LOWER(TRIM(P84))="na",LOWER(TRIM(P84))="pending",LOWER(TRIM(P84))="unavailable",LOWER(TRIM(P84))="denied",LOWER(TRIM(P84))="none",LOWER(TRIM(P84))="tbd",LOWER(TRIM(P84))="to be determined",LOWER(TRIM(P84))="-"),OR(LOWER(TRIM(Q84))="unknown",LOWER(TRIM(Q84))="not applicable",LOWER(TRIM(Q84))="n/a",LOWER(TRIM(Q84))="na",LOWER(TRIM(Q84))="pending",LOWER(TRIM(Q84))="unavailable",LOWER(TRIM(Q84))="denied",LOWER(TRIM(Q84))="none",LOWER(TRIM(Q84))="tbd",LOWER(TRIM(Q84))="to be determined",LOWER(TRIM(Q84))="-")),"MISSING_OR_PLACEHOLDER",IF(OR(AND(H84&lt;&gt;"Yes",H84&lt;&gt;"No",H84&lt;&gt;"Unknown"),AND(J84&lt;&gt;"Yes",J84&lt;&gt;"No",J84&lt;&gt;"Unknown"),AND(L84&lt;&gt;"Yes",L84&lt;&gt;"No",L84&lt;&gt;"Unknown"),AND(N84&lt;&gt;"Yes",N84&lt;&gt;"No",N84&lt;&gt;"Unknown")),"INVALID_STAGE_STATE",IF(OR(AND(H84="Yes",OR(I84="",IFERROR(DATEVALUE(LEFT(I84,10)),0)=0,I84&lt;D84,I84&gt;'Report setup'!$B$9)),AND(J84="Yes",OR(K84="",IFERROR(DATEVALUE(LEFT(K84,10)),0)=0,K84&lt;D84,K84&gt;'Report setup'!$B$9)),AND(L84="Yes",OR(M84="",IFERROR(DATEVALUE(LEFT(M84,10)),0)=0,M84&lt;D84,M84&gt;'Report setup'!$B$9)),AND(N84="Yes",OR(O84="",IFERROR(DATEVALUE(LEFT(O84,10)),0)=0,O84&lt;D84,O84&gt;'Report setup'!$B$9))),"INVALID_YES_TIMESTAMP",IF(OR(AND(J84="Yes",H84&lt;&gt;"Yes"),AND(L84="Yes",J84&lt;&gt;"Yes"),AND(N84="Yes",L84&lt;&gt;"Yes")),"PARENT_NOT_YES",IF(COUNTA(A84:Q84)=0,"",IF(OR(A84="",B84="",C84="",D84="",E84="",F84="",P84="",Q84=""),"MISSING_OR_PLACEHOLDER",IF(COUNTIF($C$2:$C$101,C84)&gt;1,"DUPLICATE_CRM_KEY",IF(OR(D84&lt;'Report setup'!$B$7,D84&gt;'Report setup'!$B$8),"OUTSIDE_COHORT",IF(OR(AND(H84&lt;&gt;"Yes",H84&lt;&gt;"No",H84&lt;&gt;"Unknown"),AND(J84&lt;&gt;"Yes",J84&lt;&gt;"No",J84&lt;&gt;"Unknown"),AND(L84&lt;&gt;"Yes",L84&lt;&gt;"No",L84&lt;&gt;"Unknown"),AND(N84&lt;&gt;"Yes",N84&lt;&gt;"No",N84&lt;&gt;"Unknown")),"INVALID_STAGE_STATE",IF(OR(OR(AND(H84="Yes",OR(I84="",I84="Unknown",I84="Not applicable",IFERROR(DATEVALUE(LEFT(I84,10)),0)=0,I84&lt;D84,I84&gt;'Report setup'!$B$9)),AND(H84="No",I84&lt;&gt;"Not applicable"),AND(H84="Unknown",I84&lt;&gt;"Unknown")),OR(AND(J84="Yes",OR(K84="",K84="Unknown",K84="Not applicable",IFERROR(DATEVALUE(LEFT(K84,10)),0)=0,K84&lt;D84,K84&gt;'Report setup'!$B$9,H84&lt;&gt;"Yes",K84&lt;I84)),AND(J84="No",K84&lt;&gt;"Not applicable"),AND(J84="Unknown",K84&lt;&gt;"Unknown"),AND(H84="No",J84&lt;&gt;"No")),OR(AND(L84="Yes",OR(M84="",M84="Unknown",M84="Not applicable",IFERROR(DATEVALUE(LEFT(M84,10)),0)=0,M84&lt;D84,M84&gt;'Report setup'!$B$9,J84&lt;&gt;"Yes",M84&lt;K84)),AND(L84="No",M84&lt;&gt;"Not applicable"),AND(L84="Unknown",M84&lt;&gt;"Unknown"),AND(J84="No",L84&lt;&gt;"No")),OR(AND(N84="Yes",OR(O84="",O84="Unknown",O84="Not applicable",IFERROR(DATEVALUE(LEFT(O84,10)),0)=0,O84&lt;D84,O84&gt;'Report setup'!$B$9,L84&lt;&gt;"Yes",O84&lt;M84)),AND(N84="No",O84&lt;&gt;"Not applicable"),AND(N84="Unknown",O84&lt;&gt;"Unknown"),AND(L84="No",N84&lt;&gt;"No"))),"STAGE_STATE_OR_ORDER",IF(F84&lt;&gt;'Report setup'!$B$2,"ACCOUNT_MISMATCH",IF(COUNTIFS('Meta import'!$I$2:$I$101,G84,'Meta import'!$S$2:$S$101,"Accepted")&lt;&gt;1,"UNMATCHED_OR_AMBIGUOUS_AD",IF(COUNTIF('Mappings'!$A$2:$A$101,C84)&lt;&gt;1,"MISSING_OR_DUPLICATE_MAPPING",IF(COUNTIFS('Mappings'!$A$2:$A$101,C84,'Mappings'!$D$2:$D$101,"Accepted")&lt;&gt;1,"MAPPING_EVIDENCE","")))))))))))))))))</x:f>
      </x:c>
      <x:c r="T84" t="str">
        <x:f>IF(A84="","",IF(AND(C84&lt;&gt;"",COUNTIF($C$2:$C$101,C84)=1,D84&gt;='Report setup'!$B$7,D84&lt;='Report setup'!$B$8),"Eligible","Outside"))</x:f>
      </x:c>
      <x:c r="U84" t="str">
        <x:f>IF(A84="","",IF(AND(R84="Accepted",OR(H84="Unknown",J84="Unknown",L84="Unknown",N84="Unknown")),1,0))</x:f>
      </x:c>
      <x:c r="V84" t="str">
        <x:f>IF(R84="Accepted",A84,"")</x:f>
      </x:c>
      <x:c r="W84" t="str">
        <x:f>IF(R84="Held",A84,"")</x:f>
      </x:c>
    </x:row>
    <x:row r="85">
      <x:c r="R85" t="str">
        <x:f>IF(A85="","",IF(S85="","Accepted","Held"))</x:f>
      </x:c>
      <x:c r="S85" t="str">
        <x:f>IF(A85="","",IF(COUNTIF($A$2:$A$101,A85)&gt;1,"DUPLICATE_SOURCE_ROW_ID",IF(IFERROR(DATEVALUE(LEFT(D85,10)),0)=0,"INVALID_DATE",IF(OR(OR(LOWER(TRIM(P85))="unknown",LOWER(TRIM(P85))="not applicable",LOWER(TRIM(P85))="n/a",LOWER(TRIM(P85))="na",LOWER(TRIM(P85))="pending",LOWER(TRIM(P85))="unavailable",LOWER(TRIM(P85))="denied",LOWER(TRIM(P85))="none",LOWER(TRIM(P85))="tbd",LOWER(TRIM(P85))="to be determined",LOWER(TRIM(P85))="-"),OR(LOWER(TRIM(Q85))="unknown",LOWER(TRIM(Q85))="not applicable",LOWER(TRIM(Q85))="n/a",LOWER(TRIM(Q85))="na",LOWER(TRIM(Q85))="pending",LOWER(TRIM(Q85))="unavailable",LOWER(TRIM(Q85))="denied",LOWER(TRIM(Q85))="none",LOWER(TRIM(Q85))="tbd",LOWER(TRIM(Q85))="to be determined",LOWER(TRIM(Q85))="-")),"MISSING_OR_PLACEHOLDER",IF(OR(AND(H85&lt;&gt;"Yes",H85&lt;&gt;"No",H85&lt;&gt;"Unknown"),AND(J85&lt;&gt;"Yes",J85&lt;&gt;"No",J85&lt;&gt;"Unknown"),AND(L85&lt;&gt;"Yes",L85&lt;&gt;"No",L85&lt;&gt;"Unknown"),AND(N85&lt;&gt;"Yes",N85&lt;&gt;"No",N85&lt;&gt;"Unknown")),"INVALID_STAGE_STATE",IF(OR(AND(H85="Yes",OR(I85="",IFERROR(DATEVALUE(LEFT(I85,10)),0)=0,I85&lt;D85,I85&gt;'Report setup'!$B$9)),AND(J85="Yes",OR(K85="",IFERROR(DATEVALUE(LEFT(K85,10)),0)=0,K85&lt;D85,K85&gt;'Report setup'!$B$9)),AND(L85="Yes",OR(M85="",IFERROR(DATEVALUE(LEFT(M85,10)),0)=0,M85&lt;D85,M85&gt;'Report setup'!$B$9)),AND(N85="Yes",OR(O85="",IFERROR(DATEVALUE(LEFT(O85,10)),0)=0,O85&lt;D85,O85&gt;'Report setup'!$B$9))),"INVALID_YES_TIMESTAMP",IF(OR(AND(J85="Yes",H85&lt;&gt;"Yes"),AND(L85="Yes",J85&lt;&gt;"Yes"),AND(N85="Yes",L85&lt;&gt;"Yes")),"PARENT_NOT_YES",IF(COUNTA(A85:Q85)=0,"",IF(OR(A85="",B85="",C85="",D85="",E85="",F85="",P85="",Q85=""),"MISSING_OR_PLACEHOLDER",IF(COUNTIF($C$2:$C$101,C85)&gt;1,"DUPLICATE_CRM_KEY",IF(OR(D85&lt;'Report setup'!$B$7,D85&gt;'Report setup'!$B$8),"OUTSIDE_COHORT",IF(OR(AND(H85&lt;&gt;"Yes",H85&lt;&gt;"No",H85&lt;&gt;"Unknown"),AND(J85&lt;&gt;"Yes",J85&lt;&gt;"No",J85&lt;&gt;"Unknown"),AND(L85&lt;&gt;"Yes",L85&lt;&gt;"No",L85&lt;&gt;"Unknown"),AND(N85&lt;&gt;"Yes",N85&lt;&gt;"No",N85&lt;&gt;"Unknown")),"INVALID_STAGE_STATE",IF(OR(OR(AND(H85="Yes",OR(I85="",I85="Unknown",I85="Not applicable",IFERROR(DATEVALUE(LEFT(I85,10)),0)=0,I85&lt;D85,I85&gt;'Report setup'!$B$9)),AND(H85="No",I85&lt;&gt;"Not applicable"),AND(H85="Unknown",I85&lt;&gt;"Unknown")),OR(AND(J85="Yes",OR(K85="",K85="Unknown",K85="Not applicable",IFERROR(DATEVALUE(LEFT(K85,10)),0)=0,K85&lt;D85,K85&gt;'Report setup'!$B$9,H85&lt;&gt;"Yes",K85&lt;I85)),AND(J85="No",K85&lt;&gt;"Not applicable"),AND(J85="Unknown",K85&lt;&gt;"Unknown"),AND(H85="No",J85&lt;&gt;"No")),OR(AND(L85="Yes",OR(M85="",M85="Unknown",M85="Not applicable",IFERROR(DATEVALUE(LEFT(M85,10)),0)=0,M85&lt;D85,M85&gt;'Report setup'!$B$9,J85&lt;&gt;"Yes",M85&lt;K85)),AND(L85="No",M85&lt;&gt;"Not applicable"),AND(L85="Unknown",M85&lt;&gt;"Unknown"),AND(J85="No",L85&lt;&gt;"No")),OR(AND(N85="Yes",OR(O85="",O85="Unknown",O85="Not applicable",IFERROR(DATEVALUE(LEFT(O85,10)),0)=0,O85&lt;D85,O85&gt;'Report setup'!$B$9,L85&lt;&gt;"Yes",O85&lt;M85)),AND(N85="No",O85&lt;&gt;"Not applicable"),AND(N85="Unknown",O85&lt;&gt;"Unknown"),AND(L85="No",N85&lt;&gt;"No"))),"STAGE_STATE_OR_ORDER",IF(F85&lt;&gt;'Report setup'!$B$2,"ACCOUNT_MISMATCH",IF(COUNTIFS('Meta import'!$I$2:$I$101,G85,'Meta import'!$S$2:$S$101,"Accepted")&lt;&gt;1,"UNMATCHED_OR_AMBIGUOUS_AD",IF(COUNTIF('Mappings'!$A$2:$A$101,C85)&lt;&gt;1,"MISSING_OR_DUPLICATE_MAPPING",IF(COUNTIFS('Mappings'!$A$2:$A$101,C85,'Mappings'!$D$2:$D$101,"Accepted")&lt;&gt;1,"MAPPING_EVIDENCE","")))))))))))))))))</x:f>
      </x:c>
      <x:c r="T85" t="str">
        <x:f>IF(A85="","",IF(AND(C85&lt;&gt;"",COUNTIF($C$2:$C$101,C85)=1,D85&gt;='Report setup'!$B$7,D85&lt;='Report setup'!$B$8),"Eligible","Outside"))</x:f>
      </x:c>
      <x:c r="U85" t="str">
        <x:f>IF(A85="","",IF(AND(R85="Accepted",OR(H85="Unknown",J85="Unknown",L85="Unknown",N85="Unknown")),1,0))</x:f>
      </x:c>
      <x:c r="V85" t="str">
        <x:f>IF(R85="Accepted",A85,"")</x:f>
      </x:c>
      <x:c r="W85" t="str">
        <x:f>IF(R85="Held",A85,"")</x:f>
      </x:c>
    </x:row>
    <x:row r="86">
      <x:c r="R86" t="str">
        <x:f>IF(A86="","",IF(S86="","Accepted","Held"))</x:f>
      </x:c>
      <x:c r="S86" t="str">
        <x:f>IF(A86="","",IF(COUNTIF($A$2:$A$101,A86)&gt;1,"DUPLICATE_SOURCE_ROW_ID",IF(IFERROR(DATEVALUE(LEFT(D86,10)),0)=0,"INVALID_DATE",IF(OR(OR(LOWER(TRIM(P86))="unknown",LOWER(TRIM(P86))="not applicable",LOWER(TRIM(P86))="n/a",LOWER(TRIM(P86))="na",LOWER(TRIM(P86))="pending",LOWER(TRIM(P86))="unavailable",LOWER(TRIM(P86))="denied",LOWER(TRIM(P86))="none",LOWER(TRIM(P86))="tbd",LOWER(TRIM(P86))="to be determined",LOWER(TRIM(P86))="-"),OR(LOWER(TRIM(Q86))="unknown",LOWER(TRIM(Q86))="not applicable",LOWER(TRIM(Q86))="n/a",LOWER(TRIM(Q86))="na",LOWER(TRIM(Q86))="pending",LOWER(TRIM(Q86))="unavailable",LOWER(TRIM(Q86))="denied",LOWER(TRIM(Q86))="none",LOWER(TRIM(Q86))="tbd",LOWER(TRIM(Q86))="to be determined",LOWER(TRIM(Q86))="-")),"MISSING_OR_PLACEHOLDER",IF(OR(AND(H86&lt;&gt;"Yes",H86&lt;&gt;"No",H86&lt;&gt;"Unknown"),AND(J86&lt;&gt;"Yes",J86&lt;&gt;"No",J86&lt;&gt;"Unknown"),AND(L86&lt;&gt;"Yes",L86&lt;&gt;"No",L86&lt;&gt;"Unknown"),AND(N86&lt;&gt;"Yes",N86&lt;&gt;"No",N86&lt;&gt;"Unknown")),"INVALID_STAGE_STATE",IF(OR(AND(H86="Yes",OR(I86="",IFERROR(DATEVALUE(LEFT(I86,10)),0)=0,I86&lt;D86,I86&gt;'Report setup'!$B$9)),AND(J86="Yes",OR(K86="",IFERROR(DATEVALUE(LEFT(K86,10)),0)=0,K86&lt;D86,K86&gt;'Report setup'!$B$9)),AND(L86="Yes",OR(M86="",IFERROR(DATEVALUE(LEFT(M86,10)),0)=0,M86&lt;D86,M86&gt;'Report setup'!$B$9)),AND(N86="Yes",OR(O86="",IFERROR(DATEVALUE(LEFT(O86,10)),0)=0,O86&lt;D86,O86&gt;'Report setup'!$B$9))),"INVALID_YES_TIMESTAMP",IF(OR(AND(J86="Yes",H86&lt;&gt;"Yes"),AND(L86="Yes",J86&lt;&gt;"Yes"),AND(N86="Yes",L86&lt;&gt;"Yes")),"PARENT_NOT_YES",IF(COUNTA(A86:Q86)=0,"",IF(OR(A86="",B86="",C86="",D86="",E86="",F86="",P86="",Q86=""),"MISSING_OR_PLACEHOLDER",IF(COUNTIF($C$2:$C$101,C86)&gt;1,"DUPLICATE_CRM_KEY",IF(OR(D86&lt;'Report setup'!$B$7,D86&gt;'Report setup'!$B$8),"OUTSIDE_COHORT",IF(OR(AND(H86&lt;&gt;"Yes",H86&lt;&gt;"No",H86&lt;&gt;"Unknown"),AND(J86&lt;&gt;"Yes",J86&lt;&gt;"No",J86&lt;&gt;"Unknown"),AND(L86&lt;&gt;"Yes",L86&lt;&gt;"No",L86&lt;&gt;"Unknown"),AND(N86&lt;&gt;"Yes",N86&lt;&gt;"No",N86&lt;&gt;"Unknown")),"INVALID_STAGE_STATE",IF(OR(OR(AND(H86="Yes",OR(I86="",I86="Unknown",I86="Not applicable",IFERROR(DATEVALUE(LEFT(I86,10)),0)=0,I86&lt;D86,I86&gt;'Report setup'!$B$9)),AND(H86="No",I86&lt;&gt;"Not applicable"),AND(H86="Unknown",I86&lt;&gt;"Unknown")),OR(AND(J86="Yes",OR(K86="",K86="Unknown",K86="Not applicable",IFERROR(DATEVALUE(LEFT(K86,10)),0)=0,K86&lt;D86,K86&gt;'Report setup'!$B$9,H86&lt;&gt;"Yes",K86&lt;I86)),AND(J86="No",K86&lt;&gt;"Not applicable"),AND(J86="Unknown",K86&lt;&gt;"Unknown"),AND(H86="No",J86&lt;&gt;"No")),OR(AND(L86="Yes",OR(M86="",M86="Unknown",M86="Not applicable",IFERROR(DATEVALUE(LEFT(M86,10)),0)=0,M86&lt;D86,M86&gt;'Report setup'!$B$9,J86&lt;&gt;"Yes",M86&lt;K86)),AND(L86="No",M86&lt;&gt;"Not applicable"),AND(L86="Unknown",M86&lt;&gt;"Unknown"),AND(J86="No",L86&lt;&gt;"No")),OR(AND(N86="Yes",OR(O86="",O86="Unknown",O86="Not applicable",IFERROR(DATEVALUE(LEFT(O86,10)),0)=0,O86&lt;D86,O86&gt;'Report setup'!$B$9,L86&lt;&gt;"Yes",O86&lt;M86)),AND(N86="No",O86&lt;&gt;"Not applicable"),AND(N86="Unknown",O86&lt;&gt;"Unknown"),AND(L86="No",N86&lt;&gt;"No"))),"STAGE_STATE_OR_ORDER",IF(F86&lt;&gt;'Report setup'!$B$2,"ACCOUNT_MISMATCH",IF(COUNTIFS('Meta import'!$I$2:$I$101,G86,'Meta import'!$S$2:$S$101,"Accepted")&lt;&gt;1,"UNMATCHED_OR_AMBIGUOUS_AD",IF(COUNTIF('Mappings'!$A$2:$A$101,C86)&lt;&gt;1,"MISSING_OR_DUPLICATE_MAPPING",IF(COUNTIFS('Mappings'!$A$2:$A$101,C86,'Mappings'!$D$2:$D$101,"Accepted")&lt;&gt;1,"MAPPING_EVIDENCE","")))))))))))))))))</x:f>
      </x:c>
      <x:c r="T86" t="str">
        <x:f>IF(A86="","",IF(AND(C86&lt;&gt;"",COUNTIF($C$2:$C$101,C86)=1,D86&gt;='Report setup'!$B$7,D86&lt;='Report setup'!$B$8),"Eligible","Outside"))</x:f>
      </x:c>
      <x:c r="U86" t="str">
        <x:f>IF(A86="","",IF(AND(R86="Accepted",OR(H86="Unknown",J86="Unknown",L86="Unknown",N86="Unknown")),1,0))</x:f>
      </x:c>
      <x:c r="V86" t="str">
        <x:f>IF(R86="Accepted",A86,"")</x:f>
      </x:c>
      <x:c r="W86" t="str">
        <x:f>IF(R86="Held",A86,"")</x:f>
      </x:c>
    </x:row>
    <x:row r="87">
      <x:c r="R87" t="str">
        <x:f>IF(A87="","",IF(S87="","Accepted","Held"))</x:f>
      </x:c>
      <x:c r="S87" t="str">
        <x:f>IF(A87="","",IF(COUNTIF($A$2:$A$101,A87)&gt;1,"DUPLICATE_SOURCE_ROW_ID",IF(IFERROR(DATEVALUE(LEFT(D87,10)),0)=0,"INVALID_DATE",IF(OR(OR(LOWER(TRIM(P87))="unknown",LOWER(TRIM(P87))="not applicable",LOWER(TRIM(P87))="n/a",LOWER(TRIM(P87))="na",LOWER(TRIM(P87))="pending",LOWER(TRIM(P87))="unavailable",LOWER(TRIM(P87))="denied",LOWER(TRIM(P87))="none",LOWER(TRIM(P87))="tbd",LOWER(TRIM(P87))="to be determined",LOWER(TRIM(P87))="-"),OR(LOWER(TRIM(Q87))="unknown",LOWER(TRIM(Q87))="not applicable",LOWER(TRIM(Q87))="n/a",LOWER(TRIM(Q87))="na",LOWER(TRIM(Q87))="pending",LOWER(TRIM(Q87))="unavailable",LOWER(TRIM(Q87))="denied",LOWER(TRIM(Q87))="none",LOWER(TRIM(Q87))="tbd",LOWER(TRIM(Q87))="to be determined",LOWER(TRIM(Q87))="-")),"MISSING_OR_PLACEHOLDER",IF(OR(AND(H87&lt;&gt;"Yes",H87&lt;&gt;"No",H87&lt;&gt;"Unknown"),AND(J87&lt;&gt;"Yes",J87&lt;&gt;"No",J87&lt;&gt;"Unknown"),AND(L87&lt;&gt;"Yes",L87&lt;&gt;"No",L87&lt;&gt;"Unknown"),AND(N87&lt;&gt;"Yes",N87&lt;&gt;"No",N87&lt;&gt;"Unknown")),"INVALID_STAGE_STATE",IF(OR(AND(H87="Yes",OR(I87="",IFERROR(DATEVALUE(LEFT(I87,10)),0)=0,I87&lt;D87,I87&gt;'Report setup'!$B$9)),AND(J87="Yes",OR(K87="",IFERROR(DATEVALUE(LEFT(K87,10)),0)=0,K87&lt;D87,K87&gt;'Report setup'!$B$9)),AND(L87="Yes",OR(M87="",IFERROR(DATEVALUE(LEFT(M87,10)),0)=0,M87&lt;D87,M87&gt;'Report setup'!$B$9)),AND(N87="Yes",OR(O87="",IFERROR(DATEVALUE(LEFT(O87,10)),0)=0,O87&lt;D87,O87&gt;'Report setup'!$B$9))),"INVALID_YES_TIMESTAMP",IF(OR(AND(J87="Yes",H87&lt;&gt;"Yes"),AND(L87="Yes",J87&lt;&gt;"Yes"),AND(N87="Yes",L87&lt;&gt;"Yes")),"PARENT_NOT_YES",IF(COUNTA(A87:Q87)=0,"",IF(OR(A87="",B87="",C87="",D87="",E87="",F87="",P87="",Q87=""),"MISSING_OR_PLACEHOLDER",IF(COUNTIF($C$2:$C$101,C87)&gt;1,"DUPLICATE_CRM_KEY",IF(OR(D87&lt;'Report setup'!$B$7,D87&gt;'Report setup'!$B$8),"OUTSIDE_COHORT",IF(OR(AND(H87&lt;&gt;"Yes",H87&lt;&gt;"No",H87&lt;&gt;"Unknown"),AND(J87&lt;&gt;"Yes",J87&lt;&gt;"No",J87&lt;&gt;"Unknown"),AND(L87&lt;&gt;"Yes",L87&lt;&gt;"No",L87&lt;&gt;"Unknown"),AND(N87&lt;&gt;"Yes",N87&lt;&gt;"No",N87&lt;&gt;"Unknown")),"INVALID_STAGE_STATE",IF(OR(OR(AND(H87="Yes",OR(I87="",I87="Unknown",I87="Not applicable",IFERROR(DATEVALUE(LEFT(I87,10)),0)=0,I87&lt;D87,I87&gt;'Report setup'!$B$9)),AND(H87="No",I87&lt;&gt;"Not applicable"),AND(H87="Unknown",I87&lt;&gt;"Unknown")),OR(AND(J87="Yes",OR(K87="",K87="Unknown",K87="Not applicable",IFERROR(DATEVALUE(LEFT(K87,10)),0)=0,K87&lt;D87,K87&gt;'Report setup'!$B$9,H87&lt;&gt;"Yes",K87&lt;I87)),AND(J87="No",K87&lt;&gt;"Not applicable"),AND(J87="Unknown",K87&lt;&gt;"Unknown"),AND(H87="No",J87&lt;&gt;"No")),OR(AND(L87="Yes",OR(M87="",M87="Unknown",M87="Not applicable",IFERROR(DATEVALUE(LEFT(M87,10)),0)=0,M87&lt;D87,M87&gt;'Report setup'!$B$9,J87&lt;&gt;"Yes",M87&lt;K87)),AND(L87="No",M87&lt;&gt;"Not applicable"),AND(L87="Unknown",M87&lt;&gt;"Unknown"),AND(J87="No",L87&lt;&gt;"No")),OR(AND(N87="Yes",OR(O87="",O87="Unknown",O87="Not applicable",IFERROR(DATEVALUE(LEFT(O87,10)),0)=0,O87&lt;D87,O87&gt;'Report setup'!$B$9,L87&lt;&gt;"Yes",O87&lt;M87)),AND(N87="No",O87&lt;&gt;"Not applicable"),AND(N87="Unknown",O87&lt;&gt;"Unknown"),AND(L87="No",N87&lt;&gt;"No"))),"STAGE_STATE_OR_ORDER",IF(F87&lt;&gt;'Report setup'!$B$2,"ACCOUNT_MISMATCH",IF(COUNTIFS('Meta import'!$I$2:$I$101,G87,'Meta import'!$S$2:$S$101,"Accepted")&lt;&gt;1,"UNMATCHED_OR_AMBIGUOUS_AD",IF(COUNTIF('Mappings'!$A$2:$A$101,C87)&lt;&gt;1,"MISSING_OR_DUPLICATE_MAPPING",IF(COUNTIFS('Mappings'!$A$2:$A$101,C87,'Mappings'!$D$2:$D$101,"Accepted")&lt;&gt;1,"MAPPING_EVIDENCE","")))))))))))))))))</x:f>
      </x:c>
      <x:c r="T87" t="str">
        <x:f>IF(A87="","",IF(AND(C87&lt;&gt;"",COUNTIF($C$2:$C$101,C87)=1,D87&gt;='Report setup'!$B$7,D87&lt;='Report setup'!$B$8),"Eligible","Outside"))</x:f>
      </x:c>
      <x:c r="U87" t="str">
        <x:f>IF(A87="","",IF(AND(R87="Accepted",OR(H87="Unknown",J87="Unknown",L87="Unknown",N87="Unknown")),1,0))</x:f>
      </x:c>
      <x:c r="V87" t="str">
        <x:f>IF(R87="Accepted",A87,"")</x:f>
      </x:c>
      <x:c r="W87" t="str">
        <x:f>IF(R87="Held",A87,"")</x:f>
      </x:c>
    </x:row>
    <x:row r="88">
      <x:c r="R88" t="str">
        <x:f>IF(A88="","",IF(S88="","Accepted","Held"))</x:f>
      </x:c>
      <x:c r="S88" t="str">
        <x:f>IF(A88="","",IF(COUNTIF($A$2:$A$101,A88)&gt;1,"DUPLICATE_SOURCE_ROW_ID",IF(IFERROR(DATEVALUE(LEFT(D88,10)),0)=0,"INVALID_DATE",IF(OR(OR(LOWER(TRIM(P88))="unknown",LOWER(TRIM(P88))="not applicable",LOWER(TRIM(P88))="n/a",LOWER(TRIM(P88))="na",LOWER(TRIM(P88))="pending",LOWER(TRIM(P88))="unavailable",LOWER(TRIM(P88))="denied",LOWER(TRIM(P88))="none",LOWER(TRIM(P88))="tbd",LOWER(TRIM(P88))="to be determined",LOWER(TRIM(P88))="-"),OR(LOWER(TRIM(Q88))="unknown",LOWER(TRIM(Q88))="not applicable",LOWER(TRIM(Q88))="n/a",LOWER(TRIM(Q88))="na",LOWER(TRIM(Q88))="pending",LOWER(TRIM(Q88))="unavailable",LOWER(TRIM(Q88))="denied",LOWER(TRIM(Q88))="none",LOWER(TRIM(Q88))="tbd",LOWER(TRIM(Q88))="to be determined",LOWER(TRIM(Q88))="-")),"MISSING_OR_PLACEHOLDER",IF(OR(AND(H88&lt;&gt;"Yes",H88&lt;&gt;"No",H88&lt;&gt;"Unknown"),AND(J88&lt;&gt;"Yes",J88&lt;&gt;"No",J88&lt;&gt;"Unknown"),AND(L88&lt;&gt;"Yes",L88&lt;&gt;"No",L88&lt;&gt;"Unknown"),AND(N88&lt;&gt;"Yes",N88&lt;&gt;"No",N88&lt;&gt;"Unknown")),"INVALID_STAGE_STATE",IF(OR(AND(H88="Yes",OR(I88="",IFERROR(DATEVALUE(LEFT(I88,10)),0)=0,I88&lt;D88,I88&gt;'Report setup'!$B$9)),AND(J88="Yes",OR(K88="",IFERROR(DATEVALUE(LEFT(K88,10)),0)=0,K88&lt;D88,K88&gt;'Report setup'!$B$9)),AND(L88="Yes",OR(M88="",IFERROR(DATEVALUE(LEFT(M88,10)),0)=0,M88&lt;D88,M88&gt;'Report setup'!$B$9)),AND(N88="Yes",OR(O88="",IFERROR(DATEVALUE(LEFT(O88,10)),0)=0,O88&lt;D88,O88&gt;'Report setup'!$B$9))),"INVALID_YES_TIMESTAMP",IF(OR(AND(J88="Yes",H88&lt;&gt;"Yes"),AND(L88="Yes",J88&lt;&gt;"Yes"),AND(N88="Yes",L88&lt;&gt;"Yes")),"PARENT_NOT_YES",IF(COUNTA(A88:Q88)=0,"",IF(OR(A88="",B88="",C88="",D88="",E88="",F88="",P88="",Q88=""),"MISSING_OR_PLACEHOLDER",IF(COUNTIF($C$2:$C$101,C88)&gt;1,"DUPLICATE_CRM_KEY",IF(OR(D88&lt;'Report setup'!$B$7,D88&gt;'Report setup'!$B$8),"OUTSIDE_COHORT",IF(OR(AND(H88&lt;&gt;"Yes",H88&lt;&gt;"No",H88&lt;&gt;"Unknown"),AND(J88&lt;&gt;"Yes",J88&lt;&gt;"No",J88&lt;&gt;"Unknown"),AND(L88&lt;&gt;"Yes",L88&lt;&gt;"No",L88&lt;&gt;"Unknown"),AND(N88&lt;&gt;"Yes",N88&lt;&gt;"No",N88&lt;&gt;"Unknown")),"INVALID_STAGE_STATE",IF(OR(OR(AND(H88="Yes",OR(I88="",I88="Unknown",I88="Not applicable",IFERROR(DATEVALUE(LEFT(I88,10)),0)=0,I88&lt;D88,I88&gt;'Report setup'!$B$9)),AND(H88="No",I88&lt;&gt;"Not applicable"),AND(H88="Unknown",I88&lt;&gt;"Unknown")),OR(AND(J88="Yes",OR(K88="",K88="Unknown",K88="Not applicable",IFERROR(DATEVALUE(LEFT(K88,10)),0)=0,K88&lt;D88,K88&gt;'Report setup'!$B$9,H88&lt;&gt;"Yes",K88&lt;I88)),AND(J88="No",K88&lt;&gt;"Not applicable"),AND(J88="Unknown",K88&lt;&gt;"Unknown"),AND(H88="No",J88&lt;&gt;"No")),OR(AND(L88="Yes",OR(M88="",M88="Unknown",M88="Not applicable",IFERROR(DATEVALUE(LEFT(M88,10)),0)=0,M88&lt;D88,M88&gt;'Report setup'!$B$9,J88&lt;&gt;"Yes",M88&lt;K88)),AND(L88="No",M88&lt;&gt;"Not applicable"),AND(L88="Unknown",M88&lt;&gt;"Unknown"),AND(J88="No",L88&lt;&gt;"No")),OR(AND(N88="Yes",OR(O88="",O88="Unknown",O88="Not applicable",IFERROR(DATEVALUE(LEFT(O88,10)),0)=0,O88&lt;D88,O88&gt;'Report setup'!$B$9,L88&lt;&gt;"Yes",O88&lt;M88)),AND(N88="No",O88&lt;&gt;"Not applicable"),AND(N88="Unknown",O88&lt;&gt;"Unknown"),AND(L88="No",N88&lt;&gt;"No"))),"STAGE_STATE_OR_ORDER",IF(F88&lt;&gt;'Report setup'!$B$2,"ACCOUNT_MISMATCH",IF(COUNTIFS('Meta import'!$I$2:$I$101,G88,'Meta import'!$S$2:$S$101,"Accepted")&lt;&gt;1,"UNMATCHED_OR_AMBIGUOUS_AD",IF(COUNTIF('Mappings'!$A$2:$A$101,C88)&lt;&gt;1,"MISSING_OR_DUPLICATE_MAPPING",IF(COUNTIFS('Mappings'!$A$2:$A$101,C88,'Mappings'!$D$2:$D$101,"Accepted")&lt;&gt;1,"MAPPING_EVIDENCE","")))))))))))))))))</x:f>
      </x:c>
      <x:c r="T88" t="str">
        <x:f>IF(A88="","",IF(AND(C88&lt;&gt;"",COUNTIF($C$2:$C$101,C88)=1,D88&gt;='Report setup'!$B$7,D88&lt;='Report setup'!$B$8),"Eligible","Outside"))</x:f>
      </x:c>
      <x:c r="U88" t="str">
        <x:f>IF(A88="","",IF(AND(R88="Accepted",OR(H88="Unknown",J88="Unknown",L88="Unknown",N88="Unknown")),1,0))</x:f>
      </x:c>
      <x:c r="V88" t="str">
        <x:f>IF(R88="Accepted",A88,"")</x:f>
      </x:c>
      <x:c r="W88" t="str">
        <x:f>IF(R88="Held",A88,"")</x:f>
      </x:c>
    </x:row>
    <x:row r="89">
      <x:c r="R89" t="str">
        <x:f>IF(A89="","",IF(S89="","Accepted","Held"))</x:f>
      </x:c>
      <x:c r="S89" t="str">
        <x:f>IF(A89="","",IF(COUNTIF($A$2:$A$101,A89)&gt;1,"DUPLICATE_SOURCE_ROW_ID",IF(IFERROR(DATEVALUE(LEFT(D89,10)),0)=0,"INVALID_DATE",IF(OR(OR(LOWER(TRIM(P89))="unknown",LOWER(TRIM(P89))="not applicable",LOWER(TRIM(P89))="n/a",LOWER(TRIM(P89))="na",LOWER(TRIM(P89))="pending",LOWER(TRIM(P89))="unavailable",LOWER(TRIM(P89))="denied",LOWER(TRIM(P89))="none",LOWER(TRIM(P89))="tbd",LOWER(TRIM(P89))="to be determined",LOWER(TRIM(P89))="-"),OR(LOWER(TRIM(Q89))="unknown",LOWER(TRIM(Q89))="not applicable",LOWER(TRIM(Q89))="n/a",LOWER(TRIM(Q89))="na",LOWER(TRIM(Q89))="pending",LOWER(TRIM(Q89))="unavailable",LOWER(TRIM(Q89))="denied",LOWER(TRIM(Q89))="none",LOWER(TRIM(Q89))="tbd",LOWER(TRIM(Q89))="to be determined",LOWER(TRIM(Q89))="-")),"MISSING_OR_PLACEHOLDER",IF(OR(AND(H89&lt;&gt;"Yes",H89&lt;&gt;"No",H89&lt;&gt;"Unknown"),AND(J89&lt;&gt;"Yes",J89&lt;&gt;"No",J89&lt;&gt;"Unknown"),AND(L89&lt;&gt;"Yes",L89&lt;&gt;"No",L89&lt;&gt;"Unknown"),AND(N89&lt;&gt;"Yes",N89&lt;&gt;"No",N89&lt;&gt;"Unknown")),"INVALID_STAGE_STATE",IF(OR(AND(H89="Yes",OR(I89="",IFERROR(DATEVALUE(LEFT(I89,10)),0)=0,I89&lt;D89,I89&gt;'Report setup'!$B$9)),AND(J89="Yes",OR(K89="",IFERROR(DATEVALUE(LEFT(K89,10)),0)=0,K89&lt;D89,K89&gt;'Report setup'!$B$9)),AND(L89="Yes",OR(M89="",IFERROR(DATEVALUE(LEFT(M89,10)),0)=0,M89&lt;D89,M89&gt;'Report setup'!$B$9)),AND(N89="Yes",OR(O89="",IFERROR(DATEVALUE(LEFT(O89,10)),0)=0,O89&lt;D89,O89&gt;'Report setup'!$B$9))),"INVALID_YES_TIMESTAMP",IF(OR(AND(J89="Yes",H89&lt;&gt;"Yes"),AND(L89="Yes",J89&lt;&gt;"Yes"),AND(N89="Yes",L89&lt;&gt;"Yes")),"PARENT_NOT_YES",IF(COUNTA(A89:Q89)=0,"",IF(OR(A89="",B89="",C89="",D89="",E89="",F89="",P89="",Q89=""),"MISSING_OR_PLACEHOLDER",IF(COUNTIF($C$2:$C$101,C89)&gt;1,"DUPLICATE_CRM_KEY",IF(OR(D89&lt;'Report setup'!$B$7,D89&gt;'Report setup'!$B$8),"OUTSIDE_COHORT",IF(OR(AND(H89&lt;&gt;"Yes",H89&lt;&gt;"No",H89&lt;&gt;"Unknown"),AND(J89&lt;&gt;"Yes",J89&lt;&gt;"No",J89&lt;&gt;"Unknown"),AND(L89&lt;&gt;"Yes",L89&lt;&gt;"No",L89&lt;&gt;"Unknown"),AND(N89&lt;&gt;"Yes",N89&lt;&gt;"No",N89&lt;&gt;"Unknown")),"INVALID_STAGE_STATE",IF(OR(OR(AND(H89="Yes",OR(I89="",I89="Unknown",I89="Not applicable",IFERROR(DATEVALUE(LEFT(I89,10)),0)=0,I89&lt;D89,I89&gt;'Report setup'!$B$9)),AND(H89="No",I89&lt;&gt;"Not applicable"),AND(H89="Unknown",I89&lt;&gt;"Unknown")),OR(AND(J89="Yes",OR(K89="",K89="Unknown",K89="Not applicable",IFERROR(DATEVALUE(LEFT(K89,10)),0)=0,K89&lt;D89,K89&gt;'Report setup'!$B$9,H89&lt;&gt;"Yes",K89&lt;I89)),AND(J89="No",K89&lt;&gt;"Not applicable"),AND(J89="Unknown",K89&lt;&gt;"Unknown"),AND(H89="No",J89&lt;&gt;"No")),OR(AND(L89="Yes",OR(M89="",M89="Unknown",M89="Not applicable",IFERROR(DATEVALUE(LEFT(M89,10)),0)=0,M89&lt;D89,M89&gt;'Report setup'!$B$9,J89&lt;&gt;"Yes",M89&lt;K89)),AND(L89="No",M89&lt;&gt;"Not applicable"),AND(L89="Unknown",M89&lt;&gt;"Unknown"),AND(J89="No",L89&lt;&gt;"No")),OR(AND(N89="Yes",OR(O89="",O89="Unknown",O89="Not applicable",IFERROR(DATEVALUE(LEFT(O89,10)),0)=0,O89&lt;D89,O89&gt;'Report setup'!$B$9,L89&lt;&gt;"Yes",O89&lt;M89)),AND(N89="No",O89&lt;&gt;"Not applicable"),AND(N89="Unknown",O89&lt;&gt;"Unknown"),AND(L89="No",N89&lt;&gt;"No"))),"STAGE_STATE_OR_ORDER",IF(F89&lt;&gt;'Report setup'!$B$2,"ACCOUNT_MISMATCH",IF(COUNTIFS('Meta import'!$I$2:$I$101,G89,'Meta import'!$S$2:$S$101,"Accepted")&lt;&gt;1,"UNMATCHED_OR_AMBIGUOUS_AD",IF(COUNTIF('Mappings'!$A$2:$A$101,C89)&lt;&gt;1,"MISSING_OR_DUPLICATE_MAPPING",IF(COUNTIFS('Mappings'!$A$2:$A$101,C89,'Mappings'!$D$2:$D$101,"Accepted")&lt;&gt;1,"MAPPING_EVIDENCE","")))))))))))))))))</x:f>
      </x:c>
      <x:c r="T89" t="str">
        <x:f>IF(A89="","",IF(AND(C89&lt;&gt;"",COUNTIF($C$2:$C$101,C89)=1,D89&gt;='Report setup'!$B$7,D89&lt;='Report setup'!$B$8),"Eligible","Outside"))</x:f>
      </x:c>
      <x:c r="U89" t="str">
        <x:f>IF(A89="","",IF(AND(R89="Accepted",OR(H89="Unknown",J89="Unknown",L89="Unknown",N89="Unknown")),1,0))</x:f>
      </x:c>
      <x:c r="V89" t="str">
        <x:f>IF(R89="Accepted",A89,"")</x:f>
      </x:c>
      <x:c r="W89" t="str">
        <x:f>IF(R89="Held",A89,"")</x:f>
      </x:c>
    </x:row>
    <x:row r="90">
      <x:c r="R90" t="str">
        <x:f>IF(A90="","",IF(S90="","Accepted","Held"))</x:f>
      </x:c>
      <x:c r="S90" t="str">
        <x:f>IF(A90="","",IF(COUNTIF($A$2:$A$101,A90)&gt;1,"DUPLICATE_SOURCE_ROW_ID",IF(IFERROR(DATEVALUE(LEFT(D90,10)),0)=0,"INVALID_DATE",IF(OR(OR(LOWER(TRIM(P90))="unknown",LOWER(TRIM(P90))="not applicable",LOWER(TRIM(P90))="n/a",LOWER(TRIM(P90))="na",LOWER(TRIM(P90))="pending",LOWER(TRIM(P90))="unavailable",LOWER(TRIM(P90))="denied",LOWER(TRIM(P90))="none",LOWER(TRIM(P90))="tbd",LOWER(TRIM(P90))="to be determined",LOWER(TRIM(P90))="-"),OR(LOWER(TRIM(Q90))="unknown",LOWER(TRIM(Q90))="not applicable",LOWER(TRIM(Q90))="n/a",LOWER(TRIM(Q90))="na",LOWER(TRIM(Q90))="pending",LOWER(TRIM(Q90))="unavailable",LOWER(TRIM(Q90))="denied",LOWER(TRIM(Q90))="none",LOWER(TRIM(Q90))="tbd",LOWER(TRIM(Q90))="to be determined",LOWER(TRIM(Q90))="-")),"MISSING_OR_PLACEHOLDER",IF(OR(AND(H90&lt;&gt;"Yes",H90&lt;&gt;"No",H90&lt;&gt;"Unknown"),AND(J90&lt;&gt;"Yes",J90&lt;&gt;"No",J90&lt;&gt;"Unknown"),AND(L90&lt;&gt;"Yes",L90&lt;&gt;"No",L90&lt;&gt;"Unknown"),AND(N90&lt;&gt;"Yes",N90&lt;&gt;"No",N90&lt;&gt;"Unknown")),"INVALID_STAGE_STATE",IF(OR(AND(H90="Yes",OR(I90="",IFERROR(DATEVALUE(LEFT(I90,10)),0)=0,I90&lt;D90,I90&gt;'Report setup'!$B$9)),AND(J90="Yes",OR(K90="",IFERROR(DATEVALUE(LEFT(K90,10)),0)=0,K90&lt;D90,K90&gt;'Report setup'!$B$9)),AND(L90="Yes",OR(M90="",IFERROR(DATEVALUE(LEFT(M90,10)),0)=0,M90&lt;D90,M90&gt;'Report setup'!$B$9)),AND(N90="Yes",OR(O90="",IFERROR(DATEVALUE(LEFT(O90,10)),0)=0,O90&lt;D90,O90&gt;'Report setup'!$B$9))),"INVALID_YES_TIMESTAMP",IF(OR(AND(J90="Yes",H90&lt;&gt;"Yes"),AND(L90="Yes",J90&lt;&gt;"Yes"),AND(N90="Yes",L90&lt;&gt;"Yes")),"PARENT_NOT_YES",IF(COUNTA(A90:Q90)=0,"",IF(OR(A90="",B90="",C90="",D90="",E90="",F90="",P90="",Q90=""),"MISSING_OR_PLACEHOLDER",IF(COUNTIF($C$2:$C$101,C90)&gt;1,"DUPLICATE_CRM_KEY",IF(OR(D90&lt;'Report setup'!$B$7,D90&gt;'Report setup'!$B$8),"OUTSIDE_COHORT",IF(OR(AND(H90&lt;&gt;"Yes",H90&lt;&gt;"No",H90&lt;&gt;"Unknown"),AND(J90&lt;&gt;"Yes",J90&lt;&gt;"No",J90&lt;&gt;"Unknown"),AND(L90&lt;&gt;"Yes",L90&lt;&gt;"No",L90&lt;&gt;"Unknown"),AND(N90&lt;&gt;"Yes",N90&lt;&gt;"No",N90&lt;&gt;"Unknown")),"INVALID_STAGE_STATE",IF(OR(OR(AND(H90="Yes",OR(I90="",I90="Unknown",I90="Not applicable",IFERROR(DATEVALUE(LEFT(I90,10)),0)=0,I90&lt;D90,I90&gt;'Report setup'!$B$9)),AND(H90="No",I90&lt;&gt;"Not applicable"),AND(H90="Unknown",I90&lt;&gt;"Unknown")),OR(AND(J90="Yes",OR(K90="",K90="Unknown",K90="Not applicable",IFERROR(DATEVALUE(LEFT(K90,10)),0)=0,K90&lt;D90,K90&gt;'Report setup'!$B$9,H90&lt;&gt;"Yes",K90&lt;I90)),AND(J90="No",K90&lt;&gt;"Not applicable"),AND(J90="Unknown",K90&lt;&gt;"Unknown"),AND(H90="No",J90&lt;&gt;"No")),OR(AND(L90="Yes",OR(M90="",M90="Unknown",M90="Not applicable",IFERROR(DATEVALUE(LEFT(M90,10)),0)=0,M90&lt;D90,M90&gt;'Report setup'!$B$9,J90&lt;&gt;"Yes",M90&lt;K90)),AND(L90="No",M90&lt;&gt;"Not applicable"),AND(L90="Unknown",M90&lt;&gt;"Unknown"),AND(J90="No",L90&lt;&gt;"No")),OR(AND(N90="Yes",OR(O90="",O90="Unknown",O90="Not applicable",IFERROR(DATEVALUE(LEFT(O90,10)),0)=0,O90&lt;D90,O90&gt;'Report setup'!$B$9,L90&lt;&gt;"Yes",O90&lt;M90)),AND(N90="No",O90&lt;&gt;"Not applicable"),AND(N90="Unknown",O90&lt;&gt;"Unknown"),AND(L90="No",N90&lt;&gt;"No"))),"STAGE_STATE_OR_ORDER",IF(F90&lt;&gt;'Report setup'!$B$2,"ACCOUNT_MISMATCH",IF(COUNTIFS('Meta import'!$I$2:$I$101,G90,'Meta import'!$S$2:$S$101,"Accepted")&lt;&gt;1,"UNMATCHED_OR_AMBIGUOUS_AD",IF(COUNTIF('Mappings'!$A$2:$A$101,C90)&lt;&gt;1,"MISSING_OR_DUPLICATE_MAPPING",IF(COUNTIFS('Mappings'!$A$2:$A$101,C90,'Mappings'!$D$2:$D$101,"Accepted")&lt;&gt;1,"MAPPING_EVIDENCE","")))))))))))))))))</x:f>
      </x:c>
      <x:c r="T90" t="str">
        <x:f>IF(A90="","",IF(AND(C90&lt;&gt;"",COUNTIF($C$2:$C$101,C90)=1,D90&gt;='Report setup'!$B$7,D90&lt;='Report setup'!$B$8),"Eligible","Outside"))</x:f>
      </x:c>
      <x:c r="U90" t="str">
        <x:f>IF(A90="","",IF(AND(R90="Accepted",OR(H90="Unknown",J90="Unknown",L90="Unknown",N90="Unknown")),1,0))</x:f>
      </x:c>
      <x:c r="V90" t="str">
        <x:f>IF(R90="Accepted",A90,"")</x:f>
      </x:c>
      <x:c r="W90" t="str">
        <x:f>IF(R90="Held",A90,"")</x:f>
      </x:c>
    </x:row>
    <x:row r="91">
      <x:c r="R91" t="str">
        <x:f>IF(A91="","",IF(S91="","Accepted","Held"))</x:f>
      </x:c>
      <x:c r="S91" t="str">
        <x:f>IF(A91="","",IF(COUNTIF($A$2:$A$101,A91)&gt;1,"DUPLICATE_SOURCE_ROW_ID",IF(IFERROR(DATEVALUE(LEFT(D91,10)),0)=0,"INVALID_DATE",IF(OR(OR(LOWER(TRIM(P91))="unknown",LOWER(TRIM(P91))="not applicable",LOWER(TRIM(P91))="n/a",LOWER(TRIM(P91))="na",LOWER(TRIM(P91))="pending",LOWER(TRIM(P91))="unavailable",LOWER(TRIM(P91))="denied",LOWER(TRIM(P91))="none",LOWER(TRIM(P91))="tbd",LOWER(TRIM(P91))="to be determined",LOWER(TRIM(P91))="-"),OR(LOWER(TRIM(Q91))="unknown",LOWER(TRIM(Q91))="not applicable",LOWER(TRIM(Q91))="n/a",LOWER(TRIM(Q91))="na",LOWER(TRIM(Q91))="pending",LOWER(TRIM(Q91))="unavailable",LOWER(TRIM(Q91))="denied",LOWER(TRIM(Q91))="none",LOWER(TRIM(Q91))="tbd",LOWER(TRIM(Q91))="to be determined",LOWER(TRIM(Q91))="-")),"MISSING_OR_PLACEHOLDER",IF(OR(AND(H91&lt;&gt;"Yes",H91&lt;&gt;"No",H91&lt;&gt;"Unknown"),AND(J91&lt;&gt;"Yes",J91&lt;&gt;"No",J91&lt;&gt;"Unknown"),AND(L91&lt;&gt;"Yes",L91&lt;&gt;"No",L91&lt;&gt;"Unknown"),AND(N91&lt;&gt;"Yes",N91&lt;&gt;"No",N91&lt;&gt;"Unknown")),"INVALID_STAGE_STATE",IF(OR(AND(H91="Yes",OR(I91="",IFERROR(DATEVALUE(LEFT(I91,10)),0)=0,I91&lt;D91,I91&gt;'Report setup'!$B$9)),AND(J91="Yes",OR(K91="",IFERROR(DATEVALUE(LEFT(K91,10)),0)=0,K91&lt;D91,K91&gt;'Report setup'!$B$9)),AND(L91="Yes",OR(M91="",IFERROR(DATEVALUE(LEFT(M91,10)),0)=0,M91&lt;D91,M91&gt;'Report setup'!$B$9)),AND(N91="Yes",OR(O91="",IFERROR(DATEVALUE(LEFT(O91,10)),0)=0,O91&lt;D91,O91&gt;'Report setup'!$B$9))),"INVALID_YES_TIMESTAMP",IF(OR(AND(J91="Yes",H91&lt;&gt;"Yes"),AND(L91="Yes",J91&lt;&gt;"Yes"),AND(N91="Yes",L91&lt;&gt;"Yes")),"PARENT_NOT_YES",IF(COUNTA(A91:Q91)=0,"",IF(OR(A91="",B91="",C91="",D91="",E91="",F91="",P91="",Q91=""),"MISSING_OR_PLACEHOLDER",IF(COUNTIF($C$2:$C$101,C91)&gt;1,"DUPLICATE_CRM_KEY",IF(OR(D91&lt;'Report setup'!$B$7,D91&gt;'Report setup'!$B$8),"OUTSIDE_COHORT",IF(OR(AND(H91&lt;&gt;"Yes",H91&lt;&gt;"No",H91&lt;&gt;"Unknown"),AND(J91&lt;&gt;"Yes",J91&lt;&gt;"No",J91&lt;&gt;"Unknown"),AND(L91&lt;&gt;"Yes",L91&lt;&gt;"No",L91&lt;&gt;"Unknown"),AND(N91&lt;&gt;"Yes",N91&lt;&gt;"No",N91&lt;&gt;"Unknown")),"INVALID_STAGE_STATE",IF(OR(OR(AND(H91="Yes",OR(I91="",I91="Unknown",I91="Not applicable",IFERROR(DATEVALUE(LEFT(I91,10)),0)=0,I91&lt;D91,I91&gt;'Report setup'!$B$9)),AND(H91="No",I91&lt;&gt;"Not applicable"),AND(H91="Unknown",I91&lt;&gt;"Unknown")),OR(AND(J91="Yes",OR(K91="",K91="Unknown",K91="Not applicable",IFERROR(DATEVALUE(LEFT(K91,10)),0)=0,K91&lt;D91,K91&gt;'Report setup'!$B$9,H91&lt;&gt;"Yes",K91&lt;I91)),AND(J91="No",K91&lt;&gt;"Not applicable"),AND(J91="Unknown",K91&lt;&gt;"Unknown"),AND(H91="No",J91&lt;&gt;"No")),OR(AND(L91="Yes",OR(M91="",M91="Unknown",M91="Not applicable",IFERROR(DATEVALUE(LEFT(M91,10)),0)=0,M91&lt;D91,M91&gt;'Report setup'!$B$9,J91&lt;&gt;"Yes",M91&lt;K91)),AND(L91="No",M91&lt;&gt;"Not applicable"),AND(L91="Unknown",M91&lt;&gt;"Unknown"),AND(J91="No",L91&lt;&gt;"No")),OR(AND(N91="Yes",OR(O91="",O91="Unknown",O91="Not applicable",IFERROR(DATEVALUE(LEFT(O91,10)),0)=0,O91&lt;D91,O91&gt;'Report setup'!$B$9,L91&lt;&gt;"Yes",O91&lt;M91)),AND(N91="No",O91&lt;&gt;"Not applicable"),AND(N91="Unknown",O91&lt;&gt;"Unknown"),AND(L91="No",N91&lt;&gt;"No"))),"STAGE_STATE_OR_ORDER",IF(F91&lt;&gt;'Report setup'!$B$2,"ACCOUNT_MISMATCH",IF(COUNTIFS('Meta import'!$I$2:$I$101,G91,'Meta import'!$S$2:$S$101,"Accepted")&lt;&gt;1,"UNMATCHED_OR_AMBIGUOUS_AD",IF(COUNTIF('Mappings'!$A$2:$A$101,C91)&lt;&gt;1,"MISSING_OR_DUPLICATE_MAPPING",IF(COUNTIFS('Mappings'!$A$2:$A$101,C91,'Mappings'!$D$2:$D$101,"Accepted")&lt;&gt;1,"MAPPING_EVIDENCE","")))))))))))))))))</x:f>
      </x:c>
      <x:c r="T91" t="str">
        <x:f>IF(A91="","",IF(AND(C91&lt;&gt;"",COUNTIF($C$2:$C$101,C91)=1,D91&gt;='Report setup'!$B$7,D91&lt;='Report setup'!$B$8),"Eligible","Outside"))</x:f>
      </x:c>
      <x:c r="U91" t="str">
        <x:f>IF(A91="","",IF(AND(R91="Accepted",OR(H91="Unknown",J91="Unknown",L91="Unknown",N91="Unknown")),1,0))</x:f>
      </x:c>
      <x:c r="V91" t="str">
        <x:f>IF(R91="Accepted",A91,"")</x:f>
      </x:c>
      <x:c r="W91" t="str">
        <x:f>IF(R91="Held",A91,"")</x:f>
      </x:c>
    </x:row>
    <x:row r="92">
      <x:c r="R92" t="str">
        <x:f>IF(A92="","",IF(S92="","Accepted","Held"))</x:f>
      </x:c>
      <x:c r="S92" t="str">
        <x:f>IF(A92="","",IF(COUNTIF($A$2:$A$101,A92)&gt;1,"DUPLICATE_SOURCE_ROW_ID",IF(IFERROR(DATEVALUE(LEFT(D92,10)),0)=0,"INVALID_DATE",IF(OR(OR(LOWER(TRIM(P92))="unknown",LOWER(TRIM(P92))="not applicable",LOWER(TRIM(P92))="n/a",LOWER(TRIM(P92))="na",LOWER(TRIM(P92))="pending",LOWER(TRIM(P92))="unavailable",LOWER(TRIM(P92))="denied",LOWER(TRIM(P92))="none",LOWER(TRIM(P92))="tbd",LOWER(TRIM(P92))="to be determined",LOWER(TRIM(P92))="-"),OR(LOWER(TRIM(Q92))="unknown",LOWER(TRIM(Q92))="not applicable",LOWER(TRIM(Q92))="n/a",LOWER(TRIM(Q92))="na",LOWER(TRIM(Q92))="pending",LOWER(TRIM(Q92))="unavailable",LOWER(TRIM(Q92))="denied",LOWER(TRIM(Q92))="none",LOWER(TRIM(Q92))="tbd",LOWER(TRIM(Q92))="to be determined",LOWER(TRIM(Q92))="-")),"MISSING_OR_PLACEHOLDER",IF(OR(AND(H92&lt;&gt;"Yes",H92&lt;&gt;"No",H92&lt;&gt;"Unknown"),AND(J92&lt;&gt;"Yes",J92&lt;&gt;"No",J92&lt;&gt;"Unknown"),AND(L92&lt;&gt;"Yes",L92&lt;&gt;"No",L92&lt;&gt;"Unknown"),AND(N92&lt;&gt;"Yes",N92&lt;&gt;"No",N92&lt;&gt;"Unknown")),"INVALID_STAGE_STATE",IF(OR(AND(H92="Yes",OR(I92="",IFERROR(DATEVALUE(LEFT(I92,10)),0)=0,I92&lt;D92,I92&gt;'Report setup'!$B$9)),AND(J92="Yes",OR(K92="",IFERROR(DATEVALUE(LEFT(K92,10)),0)=0,K92&lt;D92,K92&gt;'Report setup'!$B$9)),AND(L92="Yes",OR(M92="",IFERROR(DATEVALUE(LEFT(M92,10)),0)=0,M92&lt;D92,M92&gt;'Report setup'!$B$9)),AND(N92="Yes",OR(O92="",IFERROR(DATEVALUE(LEFT(O92,10)),0)=0,O92&lt;D92,O92&gt;'Report setup'!$B$9))),"INVALID_YES_TIMESTAMP",IF(OR(AND(J92="Yes",H92&lt;&gt;"Yes"),AND(L92="Yes",J92&lt;&gt;"Yes"),AND(N92="Yes",L92&lt;&gt;"Yes")),"PARENT_NOT_YES",IF(COUNTA(A92:Q92)=0,"",IF(OR(A92="",B92="",C92="",D92="",E92="",F92="",P92="",Q92=""),"MISSING_OR_PLACEHOLDER",IF(COUNTIF($C$2:$C$101,C92)&gt;1,"DUPLICATE_CRM_KEY",IF(OR(D92&lt;'Report setup'!$B$7,D92&gt;'Report setup'!$B$8),"OUTSIDE_COHORT",IF(OR(AND(H92&lt;&gt;"Yes",H92&lt;&gt;"No",H92&lt;&gt;"Unknown"),AND(J92&lt;&gt;"Yes",J92&lt;&gt;"No",J92&lt;&gt;"Unknown"),AND(L92&lt;&gt;"Yes",L92&lt;&gt;"No",L92&lt;&gt;"Unknown"),AND(N92&lt;&gt;"Yes",N92&lt;&gt;"No",N92&lt;&gt;"Unknown")),"INVALID_STAGE_STATE",IF(OR(OR(AND(H92="Yes",OR(I92="",I92="Unknown",I92="Not applicable",IFERROR(DATEVALUE(LEFT(I92,10)),0)=0,I92&lt;D92,I92&gt;'Report setup'!$B$9)),AND(H92="No",I92&lt;&gt;"Not applicable"),AND(H92="Unknown",I92&lt;&gt;"Unknown")),OR(AND(J92="Yes",OR(K92="",K92="Unknown",K92="Not applicable",IFERROR(DATEVALUE(LEFT(K92,10)),0)=0,K92&lt;D92,K92&gt;'Report setup'!$B$9,H92&lt;&gt;"Yes",K92&lt;I92)),AND(J92="No",K92&lt;&gt;"Not applicable"),AND(J92="Unknown",K92&lt;&gt;"Unknown"),AND(H92="No",J92&lt;&gt;"No")),OR(AND(L92="Yes",OR(M92="",M92="Unknown",M92="Not applicable",IFERROR(DATEVALUE(LEFT(M92,10)),0)=0,M92&lt;D92,M92&gt;'Report setup'!$B$9,J92&lt;&gt;"Yes",M92&lt;K92)),AND(L92="No",M92&lt;&gt;"Not applicable"),AND(L92="Unknown",M92&lt;&gt;"Unknown"),AND(J92="No",L92&lt;&gt;"No")),OR(AND(N92="Yes",OR(O92="",O92="Unknown",O92="Not applicable",IFERROR(DATEVALUE(LEFT(O92,10)),0)=0,O92&lt;D92,O92&gt;'Report setup'!$B$9,L92&lt;&gt;"Yes",O92&lt;M92)),AND(N92="No",O92&lt;&gt;"Not applicable"),AND(N92="Unknown",O92&lt;&gt;"Unknown"),AND(L92="No",N92&lt;&gt;"No"))),"STAGE_STATE_OR_ORDER",IF(F92&lt;&gt;'Report setup'!$B$2,"ACCOUNT_MISMATCH",IF(COUNTIFS('Meta import'!$I$2:$I$101,G92,'Meta import'!$S$2:$S$101,"Accepted")&lt;&gt;1,"UNMATCHED_OR_AMBIGUOUS_AD",IF(COUNTIF('Mappings'!$A$2:$A$101,C92)&lt;&gt;1,"MISSING_OR_DUPLICATE_MAPPING",IF(COUNTIFS('Mappings'!$A$2:$A$101,C92,'Mappings'!$D$2:$D$101,"Accepted")&lt;&gt;1,"MAPPING_EVIDENCE","")))))))))))))))))</x:f>
      </x:c>
      <x:c r="T92" t="str">
        <x:f>IF(A92="","",IF(AND(C92&lt;&gt;"",COUNTIF($C$2:$C$101,C92)=1,D92&gt;='Report setup'!$B$7,D92&lt;='Report setup'!$B$8),"Eligible","Outside"))</x:f>
      </x:c>
      <x:c r="U92" t="str">
        <x:f>IF(A92="","",IF(AND(R92="Accepted",OR(H92="Unknown",J92="Unknown",L92="Unknown",N92="Unknown")),1,0))</x:f>
      </x:c>
      <x:c r="V92" t="str">
        <x:f>IF(R92="Accepted",A92,"")</x:f>
      </x:c>
      <x:c r="W92" t="str">
        <x:f>IF(R92="Held",A92,"")</x:f>
      </x:c>
    </x:row>
    <x:row r="93">
      <x:c r="R93" t="str">
        <x:f>IF(A93="","",IF(S93="","Accepted","Held"))</x:f>
      </x:c>
      <x:c r="S93" t="str">
        <x:f>IF(A93="","",IF(COUNTIF($A$2:$A$101,A93)&gt;1,"DUPLICATE_SOURCE_ROW_ID",IF(IFERROR(DATEVALUE(LEFT(D93,10)),0)=0,"INVALID_DATE",IF(OR(OR(LOWER(TRIM(P93))="unknown",LOWER(TRIM(P93))="not applicable",LOWER(TRIM(P93))="n/a",LOWER(TRIM(P93))="na",LOWER(TRIM(P93))="pending",LOWER(TRIM(P93))="unavailable",LOWER(TRIM(P93))="denied",LOWER(TRIM(P93))="none",LOWER(TRIM(P93))="tbd",LOWER(TRIM(P93))="to be determined",LOWER(TRIM(P93))="-"),OR(LOWER(TRIM(Q93))="unknown",LOWER(TRIM(Q93))="not applicable",LOWER(TRIM(Q93))="n/a",LOWER(TRIM(Q93))="na",LOWER(TRIM(Q93))="pending",LOWER(TRIM(Q93))="unavailable",LOWER(TRIM(Q93))="denied",LOWER(TRIM(Q93))="none",LOWER(TRIM(Q93))="tbd",LOWER(TRIM(Q93))="to be determined",LOWER(TRIM(Q93))="-")),"MISSING_OR_PLACEHOLDER",IF(OR(AND(H93&lt;&gt;"Yes",H93&lt;&gt;"No",H93&lt;&gt;"Unknown"),AND(J93&lt;&gt;"Yes",J93&lt;&gt;"No",J93&lt;&gt;"Unknown"),AND(L93&lt;&gt;"Yes",L93&lt;&gt;"No",L93&lt;&gt;"Unknown"),AND(N93&lt;&gt;"Yes",N93&lt;&gt;"No",N93&lt;&gt;"Unknown")),"INVALID_STAGE_STATE",IF(OR(AND(H93="Yes",OR(I93="",IFERROR(DATEVALUE(LEFT(I93,10)),0)=0,I93&lt;D93,I93&gt;'Report setup'!$B$9)),AND(J93="Yes",OR(K93="",IFERROR(DATEVALUE(LEFT(K93,10)),0)=0,K93&lt;D93,K93&gt;'Report setup'!$B$9)),AND(L93="Yes",OR(M93="",IFERROR(DATEVALUE(LEFT(M93,10)),0)=0,M93&lt;D93,M93&gt;'Report setup'!$B$9)),AND(N93="Yes",OR(O93="",IFERROR(DATEVALUE(LEFT(O93,10)),0)=0,O93&lt;D93,O93&gt;'Report setup'!$B$9))),"INVALID_YES_TIMESTAMP",IF(OR(AND(J93="Yes",H93&lt;&gt;"Yes"),AND(L93="Yes",J93&lt;&gt;"Yes"),AND(N93="Yes",L93&lt;&gt;"Yes")),"PARENT_NOT_YES",IF(COUNTA(A93:Q93)=0,"",IF(OR(A93="",B93="",C93="",D93="",E93="",F93="",P93="",Q93=""),"MISSING_OR_PLACEHOLDER",IF(COUNTIF($C$2:$C$101,C93)&gt;1,"DUPLICATE_CRM_KEY",IF(OR(D93&lt;'Report setup'!$B$7,D93&gt;'Report setup'!$B$8),"OUTSIDE_COHORT",IF(OR(AND(H93&lt;&gt;"Yes",H93&lt;&gt;"No",H93&lt;&gt;"Unknown"),AND(J93&lt;&gt;"Yes",J93&lt;&gt;"No",J93&lt;&gt;"Unknown"),AND(L93&lt;&gt;"Yes",L93&lt;&gt;"No",L93&lt;&gt;"Unknown"),AND(N93&lt;&gt;"Yes",N93&lt;&gt;"No",N93&lt;&gt;"Unknown")),"INVALID_STAGE_STATE",IF(OR(OR(AND(H93="Yes",OR(I93="",I93="Unknown",I93="Not applicable",IFERROR(DATEVALUE(LEFT(I93,10)),0)=0,I93&lt;D93,I93&gt;'Report setup'!$B$9)),AND(H93="No",I93&lt;&gt;"Not applicable"),AND(H93="Unknown",I93&lt;&gt;"Unknown")),OR(AND(J93="Yes",OR(K93="",K93="Unknown",K93="Not applicable",IFERROR(DATEVALUE(LEFT(K93,10)),0)=0,K93&lt;D93,K93&gt;'Report setup'!$B$9,H93&lt;&gt;"Yes",K93&lt;I93)),AND(J93="No",K93&lt;&gt;"Not applicable"),AND(J93="Unknown",K93&lt;&gt;"Unknown"),AND(H93="No",J93&lt;&gt;"No")),OR(AND(L93="Yes",OR(M93="",M93="Unknown",M93="Not applicable",IFERROR(DATEVALUE(LEFT(M93,10)),0)=0,M93&lt;D93,M93&gt;'Report setup'!$B$9,J93&lt;&gt;"Yes",M93&lt;K93)),AND(L93="No",M93&lt;&gt;"Not applicable"),AND(L93="Unknown",M93&lt;&gt;"Unknown"),AND(J93="No",L93&lt;&gt;"No")),OR(AND(N93="Yes",OR(O93="",O93="Unknown",O93="Not applicable",IFERROR(DATEVALUE(LEFT(O93,10)),0)=0,O93&lt;D93,O93&gt;'Report setup'!$B$9,L93&lt;&gt;"Yes",O93&lt;M93)),AND(N93="No",O93&lt;&gt;"Not applicable"),AND(N93="Unknown",O93&lt;&gt;"Unknown"),AND(L93="No",N93&lt;&gt;"No"))),"STAGE_STATE_OR_ORDER",IF(F93&lt;&gt;'Report setup'!$B$2,"ACCOUNT_MISMATCH",IF(COUNTIFS('Meta import'!$I$2:$I$101,G93,'Meta import'!$S$2:$S$101,"Accepted")&lt;&gt;1,"UNMATCHED_OR_AMBIGUOUS_AD",IF(COUNTIF('Mappings'!$A$2:$A$101,C93)&lt;&gt;1,"MISSING_OR_DUPLICATE_MAPPING",IF(COUNTIFS('Mappings'!$A$2:$A$101,C93,'Mappings'!$D$2:$D$101,"Accepted")&lt;&gt;1,"MAPPING_EVIDENCE","")))))))))))))))))</x:f>
      </x:c>
      <x:c r="T93" t="str">
        <x:f>IF(A93="","",IF(AND(C93&lt;&gt;"",COUNTIF($C$2:$C$101,C93)=1,D93&gt;='Report setup'!$B$7,D93&lt;='Report setup'!$B$8),"Eligible","Outside"))</x:f>
      </x:c>
      <x:c r="U93" t="str">
        <x:f>IF(A93="","",IF(AND(R93="Accepted",OR(H93="Unknown",J93="Unknown",L93="Unknown",N93="Unknown")),1,0))</x:f>
      </x:c>
      <x:c r="V93" t="str">
        <x:f>IF(R93="Accepted",A93,"")</x:f>
      </x:c>
      <x:c r="W93" t="str">
        <x:f>IF(R93="Held",A93,"")</x:f>
      </x:c>
    </x:row>
    <x:row r="94">
      <x:c r="R94" t="str">
        <x:f>IF(A94="","",IF(S94="","Accepted","Held"))</x:f>
      </x:c>
      <x:c r="S94" t="str">
        <x:f>IF(A94="","",IF(COUNTIF($A$2:$A$101,A94)&gt;1,"DUPLICATE_SOURCE_ROW_ID",IF(IFERROR(DATEVALUE(LEFT(D94,10)),0)=0,"INVALID_DATE",IF(OR(OR(LOWER(TRIM(P94))="unknown",LOWER(TRIM(P94))="not applicable",LOWER(TRIM(P94))="n/a",LOWER(TRIM(P94))="na",LOWER(TRIM(P94))="pending",LOWER(TRIM(P94))="unavailable",LOWER(TRIM(P94))="denied",LOWER(TRIM(P94))="none",LOWER(TRIM(P94))="tbd",LOWER(TRIM(P94))="to be determined",LOWER(TRIM(P94))="-"),OR(LOWER(TRIM(Q94))="unknown",LOWER(TRIM(Q94))="not applicable",LOWER(TRIM(Q94))="n/a",LOWER(TRIM(Q94))="na",LOWER(TRIM(Q94))="pending",LOWER(TRIM(Q94))="unavailable",LOWER(TRIM(Q94))="denied",LOWER(TRIM(Q94))="none",LOWER(TRIM(Q94))="tbd",LOWER(TRIM(Q94))="to be determined",LOWER(TRIM(Q94))="-")),"MISSING_OR_PLACEHOLDER",IF(OR(AND(H94&lt;&gt;"Yes",H94&lt;&gt;"No",H94&lt;&gt;"Unknown"),AND(J94&lt;&gt;"Yes",J94&lt;&gt;"No",J94&lt;&gt;"Unknown"),AND(L94&lt;&gt;"Yes",L94&lt;&gt;"No",L94&lt;&gt;"Unknown"),AND(N94&lt;&gt;"Yes",N94&lt;&gt;"No",N94&lt;&gt;"Unknown")),"INVALID_STAGE_STATE",IF(OR(AND(H94="Yes",OR(I94="",IFERROR(DATEVALUE(LEFT(I94,10)),0)=0,I94&lt;D94,I94&gt;'Report setup'!$B$9)),AND(J94="Yes",OR(K94="",IFERROR(DATEVALUE(LEFT(K94,10)),0)=0,K94&lt;D94,K94&gt;'Report setup'!$B$9)),AND(L94="Yes",OR(M94="",IFERROR(DATEVALUE(LEFT(M94,10)),0)=0,M94&lt;D94,M94&gt;'Report setup'!$B$9)),AND(N94="Yes",OR(O94="",IFERROR(DATEVALUE(LEFT(O94,10)),0)=0,O94&lt;D94,O94&gt;'Report setup'!$B$9))),"INVALID_YES_TIMESTAMP",IF(OR(AND(J94="Yes",H94&lt;&gt;"Yes"),AND(L94="Yes",J94&lt;&gt;"Yes"),AND(N94="Yes",L94&lt;&gt;"Yes")),"PARENT_NOT_YES",IF(COUNTA(A94:Q94)=0,"",IF(OR(A94="",B94="",C94="",D94="",E94="",F94="",P94="",Q94=""),"MISSING_OR_PLACEHOLDER",IF(COUNTIF($C$2:$C$101,C94)&gt;1,"DUPLICATE_CRM_KEY",IF(OR(D94&lt;'Report setup'!$B$7,D94&gt;'Report setup'!$B$8),"OUTSIDE_COHORT",IF(OR(AND(H94&lt;&gt;"Yes",H94&lt;&gt;"No",H94&lt;&gt;"Unknown"),AND(J94&lt;&gt;"Yes",J94&lt;&gt;"No",J94&lt;&gt;"Unknown"),AND(L94&lt;&gt;"Yes",L94&lt;&gt;"No",L94&lt;&gt;"Unknown"),AND(N94&lt;&gt;"Yes",N94&lt;&gt;"No",N94&lt;&gt;"Unknown")),"INVALID_STAGE_STATE",IF(OR(OR(AND(H94="Yes",OR(I94="",I94="Unknown",I94="Not applicable",IFERROR(DATEVALUE(LEFT(I94,10)),0)=0,I94&lt;D94,I94&gt;'Report setup'!$B$9)),AND(H94="No",I94&lt;&gt;"Not applicable"),AND(H94="Unknown",I94&lt;&gt;"Unknown")),OR(AND(J94="Yes",OR(K94="",K94="Unknown",K94="Not applicable",IFERROR(DATEVALUE(LEFT(K94,10)),0)=0,K94&lt;D94,K94&gt;'Report setup'!$B$9,H94&lt;&gt;"Yes",K94&lt;I94)),AND(J94="No",K94&lt;&gt;"Not applicable"),AND(J94="Unknown",K94&lt;&gt;"Unknown"),AND(H94="No",J94&lt;&gt;"No")),OR(AND(L94="Yes",OR(M94="",M94="Unknown",M94="Not applicable",IFERROR(DATEVALUE(LEFT(M94,10)),0)=0,M94&lt;D94,M94&gt;'Report setup'!$B$9,J94&lt;&gt;"Yes",M94&lt;K94)),AND(L94="No",M94&lt;&gt;"Not applicable"),AND(L94="Unknown",M94&lt;&gt;"Unknown"),AND(J94="No",L94&lt;&gt;"No")),OR(AND(N94="Yes",OR(O94="",O94="Unknown",O94="Not applicable",IFERROR(DATEVALUE(LEFT(O94,10)),0)=0,O94&lt;D94,O94&gt;'Report setup'!$B$9,L94&lt;&gt;"Yes",O94&lt;M94)),AND(N94="No",O94&lt;&gt;"Not applicable"),AND(N94="Unknown",O94&lt;&gt;"Unknown"),AND(L94="No",N94&lt;&gt;"No"))),"STAGE_STATE_OR_ORDER",IF(F94&lt;&gt;'Report setup'!$B$2,"ACCOUNT_MISMATCH",IF(COUNTIFS('Meta import'!$I$2:$I$101,G94,'Meta import'!$S$2:$S$101,"Accepted")&lt;&gt;1,"UNMATCHED_OR_AMBIGUOUS_AD",IF(COUNTIF('Mappings'!$A$2:$A$101,C94)&lt;&gt;1,"MISSING_OR_DUPLICATE_MAPPING",IF(COUNTIFS('Mappings'!$A$2:$A$101,C94,'Mappings'!$D$2:$D$101,"Accepted")&lt;&gt;1,"MAPPING_EVIDENCE","")))))))))))))))))</x:f>
      </x:c>
      <x:c r="T94" t="str">
        <x:f>IF(A94="","",IF(AND(C94&lt;&gt;"",COUNTIF($C$2:$C$101,C94)=1,D94&gt;='Report setup'!$B$7,D94&lt;='Report setup'!$B$8),"Eligible","Outside"))</x:f>
      </x:c>
      <x:c r="U94" t="str">
        <x:f>IF(A94="","",IF(AND(R94="Accepted",OR(H94="Unknown",J94="Unknown",L94="Unknown",N94="Unknown")),1,0))</x:f>
      </x:c>
      <x:c r="V94" t="str">
        <x:f>IF(R94="Accepted",A94,"")</x:f>
      </x:c>
      <x:c r="W94" t="str">
        <x:f>IF(R94="Held",A94,"")</x:f>
      </x:c>
    </x:row>
    <x:row r="95">
      <x:c r="R95" t="str">
        <x:f>IF(A95="","",IF(S95="","Accepted","Held"))</x:f>
      </x:c>
      <x:c r="S95" t="str">
        <x:f>IF(A95="","",IF(COUNTIF($A$2:$A$101,A95)&gt;1,"DUPLICATE_SOURCE_ROW_ID",IF(IFERROR(DATEVALUE(LEFT(D95,10)),0)=0,"INVALID_DATE",IF(OR(OR(LOWER(TRIM(P95))="unknown",LOWER(TRIM(P95))="not applicable",LOWER(TRIM(P95))="n/a",LOWER(TRIM(P95))="na",LOWER(TRIM(P95))="pending",LOWER(TRIM(P95))="unavailable",LOWER(TRIM(P95))="denied",LOWER(TRIM(P95))="none",LOWER(TRIM(P95))="tbd",LOWER(TRIM(P95))="to be determined",LOWER(TRIM(P95))="-"),OR(LOWER(TRIM(Q95))="unknown",LOWER(TRIM(Q95))="not applicable",LOWER(TRIM(Q95))="n/a",LOWER(TRIM(Q95))="na",LOWER(TRIM(Q95))="pending",LOWER(TRIM(Q95))="unavailable",LOWER(TRIM(Q95))="denied",LOWER(TRIM(Q95))="none",LOWER(TRIM(Q95))="tbd",LOWER(TRIM(Q95))="to be determined",LOWER(TRIM(Q95))="-")),"MISSING_OR_PLACEHOLDER",IF(OR(AND(H95&lt;&gt;"Yes",H95&lt;&gt;"No",H95&lt;&gt;"Unknown"),AND(J95&lt;&gt;"Yes",J95&lt;&gt;"No",J95&lt;&gt;"Unknown"),AND(L95&lt;&gt;"Yes",L95&lt;&gt;"No",L95&lt;&gt;"Unknown"),AND(N95&lt;&gt;"Yes",N95&lt;&gt;"No",N95&lt;&gt;"Unknown")),"INVALID_STAGE_STATE",IF(OR(AND(H95="Yes",OR(I95="",IFERROR(DATEVALUE(LEFT(I95,10)),0)=0,I95&lt;D95,I95&gt;'Report setup'!$B$9)),AND(J95="Yes",OR(K95="",IFERROR(DATEVALUE(LEFT(K95,10)),0)=0,K95&lt;D95,K95&gt;'Report setup'!$B$9)),AND(L95="Yes",OR(M95="",IFERROR(DATEVALUE(LEFT(M95,10)),0)=0,M95&lt;D95,M95&gt;'Report setup'!$B$9)),AND(N95="Yes",OR(O95="",IFERROR(DATEVALUE(LEFT(O95,10)),0)=0,O95&lt;D95,O95&gt;'Report setup'!$B$9))),"INVALID_YES_TIMESTAMP",IF(OR(AND(J95="Yes",H95&lt;&gt;"Yes"),AND(L95="Yes",J95&lt;&gt;"Yes"),AND(N95="Yes",L95&lt;&gt;"Yes")),"PARENT_NOT_YES",IF(COUNTA(A95:Q95)=0,"",IF(OR(A95="",B95="",C95="",D95="",E95="",F95="",P95="",Q95=""),"MISSING_OR_PLACEHOLDER",IF(COUNTIF($C$2:$C$101,C95)&gt;1,"DUPLICATE_CRM_KEY",IF(OR(D95&lt;'Report setup'!$B$7,D95&gt;'Report setup'!$B$8),"OUTSIDE_COHORT",IF(OR(AND(H95&lt;&gt;"Yes",H95&lt;&gt;"No",H95&lt;&gt;"Unknown"),AND(J95&lt;&gt;"Yes",J95&lt;&gt;"No",J95&lt;&gt;"Unknown"),AND(L95&lt;&gt;"Yes",L95&lt;&gt;"No",L95&lt;&gt;"Unknown"),AND(N95&lt;&gt;"Yes",N95&lt;&gt;"No",N95&lt;&gt;"Unknown")),"INVALID_STAGE_STATE",IF(OR(OR(AND(H95="Yes",OR(I95="",I95="Unknown",I95="Not applicable",IFERROR(DATEVALUE(LEFT(I95,10)),0)=0,I95&lt;D95,I95&gt;'Report setup'!$B$9)),AND(H95="No",I95&lt;&gt;"Not applicable"),AND(H95="Unknown",I95&lt;&gt;"Unknown")),OR(AND(J95="Yes",OR(K95="",K95="Unknown",K95="Not applicable",IFERROR(DATEVALUE(LEFT(K95,10)),0)=0,K95&lt;D95,K95&gt;'Report setup'!$B$9,H95&lt;&gt;"Yes",K95&lt;I95)),AND(J95="No",K95&lt;&gt;"Not applicable"),AND(J95="Unknown",K95&lt;&gt;"Unknown"),AND(H95="No",J95&lt;&gt;"No")),OR(AND(L95="Yes",OR(M95="",M95="Unknown",M95="Not applicable",IFERROR(DATEVALUE(LEFT(M95,10)),0)=0,M95&lt;D95,M95&gt;'Report setup'!$B$9,J95&lt;&gt;"Yes",M95&lt;K95)),AND(L95="No",M95&lt;&gt;"Not applicable"),AND(L95="Unknown",M95&lt;&gt;"Unknown"),AND(J95="No",L95&lt;&gt;"No")),OR(AND(N95="Yes",OR(O95="",O95="Unknown",O95="Not applicable",IFERROR(DATEVALUE(LEFT(O95,10)),0)=0,O95&lt;D95,O95&gt;'Report setup'!$B$9,L95&lt;&gt;"Yes",O95&lt;M95)),AND(N95="No",O95&lt;&gt;"Not applicable"),AND(N95="Unknown",O95&lt;&gt;"Unknown"),AND(L95="No",N95&lt;&gt;"No"))),"STAGE_STATE_OR_ORDER",IF(F95&lt;&gt;'Report setup'!$B$2,"ACCOUNT_MISMATCH",IF(COUNTIFS('Meta import'!$I$2:$I$101,G95,'Meta import'!$S$2:$S$101,"Accepted")&lt;&gt;1,"UNMATCHED_OR_AMBIGUOUS_AD",IF(COUNTIF('Mappings'!$A$2:$A$101,C95)&lt;&gt;1,"MISSING_OR_DUPLICATE_MAPPING",IF(COUNTIFS('Mappings'!$A$2:$A$101,C95,'Mappings'!$D$2:$D$101,"Accepted")&lt;&gt;1,"MAPPING_EVIDENCE","")))))))))))))))))</x:f>
      </x:c>
      <x:c r="T95" t="str">
        <x:f>IF(A95="","",IF(AND(C95&lt;&gt;"",COUNTIF($C$2:$C$101,C95)=1,D95&gt;='Report setup'!$B$7,D95&lt;='Report setup'!$B$8),"Eligible","Outside"))</x:f>
      </x:c>
      <x:c r="U95" t="str">
        <x:f>IF(A95="","",IF(AND(R95="Accepted",OR(H95="Unknown",J95="Unknown",L95="Unknown",N95="Unknown")),1,0))</x:f>
      </x:c>
      <x:c r="V95" t="str">
        <x:f>IF(R95="Accepted",A95,"")</x:f>
      </x:c>
      <x:c r="W95" t="str">
        <x:f>IF(R95="Held",A95,"")</x:f>
      </x:c>
    </x:row>
    <x:row r="96">
      <x:c r="R96" t="str">
        <x:f>IF(A96="","",IF(S96="","Accepted","Held"))</x:f>
      </x:c>
      <x:c r="S96" t="str">
        <x:f>IF(A96="","",IF(COUNTIF($A$2:$A$101,A96)&gt;1,"DUPLICATE_SOURCE_ROW_ID",IF(IFERROR(DATEVALUE(LEFT(D96,10)),0)=0,"INVALID_DATE",IF(OR(OR(LOWER(TRIM(P96))="unknown",LOWER(TRIM(P96))="not applicable",LOWER(TRIM(P96))="n/a",LOWER(TRIM(P96))="na",LOWER(TRIM(P96))="pending",LOWER(TRIM(P96))="unavailable",LOWER(TRIM(P96))="denied",LOWER(TRIM(P96))="none",LOWER(TRIM(P96))="tbd",LOWER(TRIM(P96))="to be determined",LOWER(TRIM(P96))="-"),OR(LOWER(TRIM(Q96))="unknown",LOWER(TRIM(Q96))="not applicable",LOWER(TRIM(Q96))="n/a",LOWER(TRIM(Q96))="na",LOWER(TRIM(Q96))="pending",LOWER(TRIM(Q96))="unavailable",LOWER(TRIM(Q96))="denied",LOWER(TRIM(Q96))="none",LOWER(TRIM(Q96))="tbd",LOWER(TRIM(Q96))="to be determined",LOWER(TRIM(Q96))="-")),"MISSING_OR_PLACEHOLDER",IF(OR(AND(H96&lt;&gt;"Yes",H96&lt;&gt;"No",H96&lt;&gt;"Unknown"),AND(J96&lt;&gt;"Yes",J96&lt;&gt;"No",J96&lt;&gt;"Unknown"),AND(L96&lt;&gt;"Yes",L96&lt;&gt;"No",L96&lt;&gt;"Unknown"),AND(N96&lt;&gt;"Yes",N96&lt;&gt;"No",N96&lt;&gt;"Unknown")),"INVALID_STAGE_STATE",IF(OR(AND(H96="Yes",OR(I96="",IFERROR(DATEVALUE(LEFT(I96,10)),0)=0,I96&lt;D96,I96&gt;'Report setup'!$B$9)),AND(J96="Yes",OR(K96="",IFERROR(DATEVALUE(LEFT(K96,10)),0)=0,K96&lt;D96,K96&gt;'Report setup'!$B$9)),AND(L96="Yes",OR(M96="",IFERROR(DATEVALUE(LEFT(M96,10)),0)=0,M96&lt;D96,M96&gt;'Report setup'!$B$9)),AND(N96="Yes",OR(O96="",IFERROR(DATEVALUE(LEFT(O96,10)),0)=0,O96&lt;D96,O96&gt;'Report setup'!$B$9))),"INVALID_YES_TIMESTAMP",IF(OR(AND(J96="Yes",H96&lt;&gt;"Yes"),AND(L96="Yes",J96&lt;&gt;"Yes"),AND(N96="Yes",L96&lt;&gt;"Yes")),"PARENT_NOT_YES",IF(COUNTA(A96:Q96)=0,"",IF(OR(A96="",B96="",C96="",D96="",E96="",F96="",P96="",Q96=""),"MISSING_OR_PLACEHOLDER",IF(COUNTIF($C$2:$C$101,C96)&gt;1,"DUPLICATE_CRM_KEY",IF(OR(D96&lt;'Report setup'!$B$7,D96&gt;'Report setup'!$B$8),"OUTSIDE_COHORT",IF(OR(AND(H96&lt;&gt;"Yes",H96&lt;&gt;"No",H96&lt;&gt;"Unknown"),AND(J96&lt;&gt;"Yes",J96&lt;&gt;"No",J96&lt;&gt;"Unknown"),AND(L96&lt;&gt;"Yes",L96&lt;&gt;"No",L96&lt;&gt;"Unknown"),AND(N96&lt;&gt;"Yes",N96&lt;&gt;"No",N96&lt;&gt;"Unknown")),"INVALID_STAGE_STATE",IF(OR(OR(AND(H96="Yes",OR(I96="",I96="Unknown",I96="Not applicable",IFERROR(DATEVALUE(LEFT(I96,10)),0)=0,I96&lt;D96,I96&gt;'Report setup'!$B$9)),AND(H96="No",I96&lt;&gt;"Not applicable"),AND(H96="Unknown",I96&lt;&gt;"Unknown")),OR(AND(J96="Yes",OR(K96="",K96="Unknown",K96="Not applicable",IFERROR(DATEVALUE(LEFT(K96,10)),0)=0,K96&lt;D96,K96&gt;'Report setup'!$B$9,H96&lt;&gt;"Yes",K96&lt;I96)),AND(J96="No",K96&lt;&gt;"Not applicable"),AND(J96="Unknown",K96&lt;&gt;"Unknown"),AND(H96="No",J96&lt;&gt;"No")),OR(AND(L96="Yes",OR(M96="",M96="Unknown",M96="Not applicable",IFERROR(DATEVALUE(LEFT(M96,10)),0)=0,M96&lt;D96,M96&gt;'Report setup'!$B$9,J96&lt;&gt;"Yes",M96&lt;K96)),AND(L96="No",M96&lt;&gt;"Not applicable"),AND(L96="Unknown",M96&lt;&gt;"Unknown"),AND(J96="No",L96&lt;&gt;"No")),OR(AND(N96="Yes",OR(O96="",O96="Unknown",O96="Not applicable",IFERROR(DATEVALUE(LEFT(O96,10)),0)=0,O96&lt;D96,O96&gt;'Report setup'!$B$9,L96&lt;&gt;"Yes",O96&lt;M96)),AND(N96="No",O96&lt;&gt;"Not applicable"),AND(N96="Unknown",O96&lt;&gt;"Unknown"),AND(L96="No",N96&lt;&gt;"No"))),"STAGE_STATE_OR_ORDER",IF(F96&lt;&gt;'Report setup'!$B$2,"ACCOUNT_MISMATCH",IF(COUNTIFS('Meta import'!$I$2:$I$101,G96,'Meta import'!$S$2:$S$101,"Accepted")&lt;&gt;1,"UNMATCHED_OR_AMBIGUOUS_AD",IF(COUNTIF('Mappings'!$A$2:$A$101,C96)&lt;&gt;1,"MISSING_OR_DUPLICATE_MAPPING",IF(COUNTIFS('Mappings'!$A$2:$A$101,C96,'Mappings'!$D$2:$D$101,"Accepted")&lt;&gt;1,"MAPPING_EVIDENCE","")))))))))))))))))</x:f>
      </x:c>
      <x:c r="T96" t="str">
        <x:f>IF(A96="","",IF(AND(C96&lt;&gt;"",COUNTIF($C$2:$C$101,C96)=1,D96&gt;='Report setup'!$B$7,D96&lt;='Report setup'!$B$8),"Eligible","Outside"))</x:f>
      </x:c>
      <x:c r="U96" t="str">
        <x:f>IF(A96="","",IF(AND(R96="Accepted",OR(H96="Unknown",J96="Unknown",L96="Unknown",N96="Unknown")),1,0))</x:f>
      </x:c>
      <x:c r="V96" t="str">
        <x:f>IF(R96="Accepted",A96,"")</x:f>
      </x:c>
      <x:c r="W96" t="str">
        <x:f>IF(R96="Held",A96,"")</x:f>
      </x:c>
    </x:row>
    <x:row r="97">
      <x:c r="R97" t="str">
        <x:f>IF(A97="","",IF(S97="","Accepted","Held"))</x:f>
      </x:c>
      <x:c r="S97" t="str">
        <x:f>IF(A97="","",IF(COUNTIF($A$2:$A$101,A97)&gt;1,"DUPLICATE_SOURCE_ROW_ID",IF(IFERROR(DATEVALUE(LEFT(D97,10)),0)=0,"INVALID_DATE",IF(OR(OR(LOWER(TRIM(P97))="unknown",LOWER(TRIM(P97))="not applicable",LOWER(TRIM(P97))="n/a",LOWER(TRIM(P97))="na",LOWER(TRIM(P97))="pending",LOWER(TRIM(P97))="unavailable",LOWER(TRIM(P97))="denied",LOWER(TRIM(P97))="none",LOWER(TRIM(P97))="tbd",LOWER(TRIM(P97))="to be determined",LOWER(TRIM(P97))="-"),OR(LOWER(TRIM(Q97))="unknown",LOWER(TRIM(Q97))="not applicable",LOWER(TRIM(Q97))="n/a",LOWER(TRIM(Q97))="na",LOWER(TRIM(Q97))="pending",LOWER(TRIM(Q97))="unavailable",LOWER(TRIM(Q97))="denied",LOWER(TRIM(Q97))="none",LOWER(TRIM(Q97))="tbd",LOWER(TRIM(Q97))="to be determined",LOWER(TRIM(Q97))="-")),"MISSING_OR_PLACEHOLDER",IF(OR(AND(H97&lt;&gt;"Yes",H97&lt;&gt;"No",H97&lt;&gt;"Unknown"),AND(J97&lt;&gt;"Yes",J97&lt;&gt;"No",J97&lt;&gt;"Unknown"),AND(L97&lt;&gt;"Yes",L97&lt;&gt;"No",L97&lt;&gt;"Unknown"),AND(N97&lt;&gt;"Yes",N97&lt;&gt;"No",N97&lt;&gt;"Unknown")),"INVALID_STAGE_STATE",IF(OR(AND(H97="Yes",OR(I97="",IFERROR(DATEVALUE(LEFT(I97,10)),0)=0,I97&lt;D97,I97&gt;'Report setup'!$B$9)),AND(J97="Yes",OR(K97="",IFERROR(DATEVALUE(LEFT(K97,10)),0)=0,K97&lt;D97,K97&gt;'Report setup'!$B$9)),AND(L97="Yes",OR(M97="",IFERROR(DATEVALUE(LEFT(M97,10)),0)=0,M97&lt;D97,M97&gt;'Report setup'!$B$9)),AND(N97="Yes",OR(O97="",IFERROR(DATEVALUE(LEFT(O97,10)),0)=0,O97&lt;D97,O97&gt;'Report setup'!$B$9))),"INVALID_YES_TIMESTAMP",IF(OR(AND(J97="Yes",H97&lt;&gt;"Yes"),AND(L97="Yes",J97&lt;&gt;"Yes"),AND(N97="Yes",L97&lt;&gt;"Yes")),"PARENT_NOT_YES",IF(COUNTA(A97:Q97)=0,"",IF(OR(A97="",B97="",C97="",D97="",E97="",F97="",P97="",Q97=""),"MISSING_OR_PLACEHOLDER",IF(COUNTIF($C$2:$C$101,C97)&gt;1,"DUPLICATE_CRM_KEY",IF(OR(D97&lt;'Report setup'!$B$7,D97&gt;'Report setup'!$B$8),"OUTSIDE_COHORT",IF(OR(AND(H97&lt;&gt;"Yes",H97&lt;&gt;"No",H97&lt;&gt;"Unknown"),AND(J97&lt;&gt;"Yes",J97&lt;&gt;"No",J97&lt;&gt;"Unknown"),AND(L97&lt;&gt;"Yes",L97&lt;&gt;"No",L97&lt;&gt;"Unknown"),AND(N97&lt;&gt;"Yes",N97&lt;&gt;"No",N97&lt;&gt;"Unknown")),"INVALID_STAGE_STATE",IF(OR(OR(AND(H97="Yes",OR(I97="",I97="Unknown",I97="Not applicable",IFERROR(DATEVALUE(LEFT(I97,10)),0)=0,I97&lt;D97,I97&gt;'Report setup'!$B$9)),AND(H97="No",I97&lt;&gt;"Not applicable"),AND(H97="Unknown",I97&lt;&gt;"Unknown")),OR(AND(J97="Yes",OR(K97="",K97="Unknown",K97="Not applicable",IFERROR(DATEVALUE(LEFT(K97,10)),0)=0,K97&lt;D97,K97&gt;'Report setup'!$B$9,H97&lt;&gt;"Yes",K97&lt;I97)),AND(J97="No",K97&lt;&gt;"Not applicable"),AND(J97="Unknown",K97&lt;&gt;"Unknown"),AND(H97="No",J97&lt;&gt;"No")),OR(AND(L97="Yes",OR(M97="",M97="Unknown",M97="Not applicable",IFERROR(DATEVALUE(LEFT(M97,10)),0)=0,M97&lt;D97,M97&gt;'Report setup'!$B$9,J97&lt;&gt;"Yes",M97&lt;K97)),AND(L97="No",M97&lt;&gt;"Not applicable"),AND(L97="Unknown",M97&lt;&gt;"Unknown"),AND(J97="No",L97&lt;&gt;"No")),OR(AND(N97="Yes",OR(O97="",O97="Unknown",O97="Not applicable",IFERROR(DATEVALUE(LEFT(O97,10)),0)=0,O97&lt;D97,O97&gt;'Report setup'!$B$9,L97&lt;&gt;"Yes",O97&lt;M97)),AND(N97="No",O97&lt;&gt;"Not applicable"),AND(N97="Unknown",O97&lt;&gt;"Unknown"),AND(L97="No",N97&lt;&gt;"No"))),"STAGE_STATE_OR_ORDER",IF(F97&lt;&gt;'Report setup'!$B$2,"ACCOUNT_MISMATCH",IF(COUNTIFS('Meta import'!$I$2:$I$101,G97,'Meta import'!$S$2:$S$101,"Accepted")&lt;&gt;1,"UNMATCHED_OR_AMBIGUOUS_AD",IF(COUNTIF('Mappings'!$A$2:$A$101,C97)&lt;&gt;1,"MISSING_OR_DUPLICATE_MAPPING",IF(COUNTIFS('Mappings'!$A$2:$A$101,C97,'Mappings'!$D$2:$D$101,"Accepted")&lt;&gt;1,"MAPPING_EVIDENCE","")))))))))))))))))</x:f>
      </x:c>
      <x:c r="T97" t="str">
        <x:f>IF(A97="","",IF(AND(C97&lt;&gt;"",COUNTIF($C$2:$C$101,C97)=1,D97&gt;='Report setup'!$B$7,D97&lt;='Report setup'!$B$8),"Eligible","Outside"))</x:f>
      </x:c>
      <x:c r="U97" t="str">
        <x:f>IF(A97="","",IF(AND(R97="Accepted",OR(H97="Unknown",J97="Unknown",L97="Unknown",N97="Unknown")),1,0))</x:f>
      </x:c>
      <x:c r="V97" t="str">
        <x:f>IF(R97="Accepted",A97,"")</x:f>
      </x:c>
      <x:c r="W97" t="str">
        <x:f>IF(R97="Held",A97,"")</x:f>
      </x:c>
    </x:row>
    <x:row r="98">
      <x:c r="R98" t="str">
        <x:f>IF(A98="","",IF(S98="","Accepted","Held"))</x:f>
      </x:c>
      <x:c r="S98" t="str">
        <x:f>IF(A98="","",IF(COUNTIF($A$2:$A$101,A98)&gt;1,"DUPLICATE_SOURCE_ROW_ID",IF(IFERROR(DATEVALUE(LEFT(D98,10)),0)=0,"INVALID_DATE",IF(OR(OR(LOWER(TRIM(P98))="unknown",LOWER(TRIM(P98))="not applicable",LOWER(TRIM(P98))="n/a",LOWER(TRIM(P98))="na",LOWER(TRIM(P98))="pending",LOWER(TRIM(P98))="unavailable",LOWER(TRIM(P98))="denied",LOWER(TRIM(P98))="none",LOWER(TRIM(P98))="tbd",LOWER(TRIM(P98))="to be determined",LOWER(TRIM(P98))="-"),OR(LOWER(TRIM(Q98))="unknown",LOWER(TRIM(Q98))="not applicable",LOWER(TRIM(Q98))="n/a",LOWER(TRIM(Q98))="na",LOWER(TRIM(Q98))="pending",LOWER(TRIM(Q98))="unavailable",LOWER(TRIM(Q98))="denied",LOWER(TRIM(Q98))="none",LOWER(TRIM(Q98))="tbd",LOWER(TRIM(Q98))="to be determined",LOWER(TRIM(Q98))="-")),"MISSING_OR_PLACEHOLDER",IF(OR(AND(H98&lt;&gt;"Yes",H98&lt;&gt;"No",H98&lt;&gt;"Unknown"),AND(J98&lt;&gt;"Yes",J98&lt;&gt;"No",J98&lt;&gt;"Unknown"),AND(L98&lt;&gt;"Yes",L98&lt;&gt;"No",L98&lt;&gt;"Unknown"),AND(N98&lt;&gt;"Yes",N98&lt;&gt;"No",N98&lt;&gt;"Unknown")),"INVALID_STAGE_STATE",IF(OR(AND(H98="Yes",OR(I98="",IFERROR(DATEVALUE(LEFT(I98,10)),0)=0,I98&lt;D98,I98&gt;'Report setup'!$B$9)),AND(J98="Yes",OR(K98="",IFERROR(DATEVALUE(LEFT(K98,10)),0)=0,K98&lt;D98,K98&gt;'Report setup'!$B$9)),AND(L98="Yes",OR(M98="",IFERROR(DATEVALUE(LEFT(M98,10)),0)=0,M98&lt;D98,M98&gt;'Report setup'!$B$9)),AND(N98="Yes",OR(O98="",IFERROR(DATEVALUE(LEFT(O98,10)),0)=0,O98&lt;D98,O98&gt;'Report setup'!$B$9))),"INVALID_YES_TIMESTAMP",IF(OR(AND(J98="Yes",H98&lt;&gt;"Yes"),AND(L98="Yes",J98&lt;&gt;"Yes"),AND(N98="Yes",L98&lt;&gt;"Yes")),"PARENT_NOT_YES",IF(COUNTA(A98:Q98)=0,"",IF(OR(A98="",B98="",C98="",D98="",E98="",F98="",P98="",Q98=""),"MISSING_OR_PLACEHOLDER",IF(COUNTIF($C$2:$C$101,C98)&gt;1,"DUPLICATE_CRM_KEY",IF(OR(D98&lt;'Report setup'!$B$7,D98&gt;'Report setup'!$B$8),"OUTSIDE_COHORT",IF(OR(AND(H98&lt;&gt;"Yes",H98&lt;&gt;"No",H98&lt;&gt;"Unknown"),AND(J98&lt;&gt;"Yes",J98&lt;&gt;"No",J98&lt;&gt;"Unknown"),AND(L98&lt;&gt;"Yes",L98&lt;&gt;"No",L98&lt;&gt;"Unknown"),AND(N98&lt;&gt;"Yes",N98&lt;&gt;"No",N98&lt;&gt;"Unknown")),"INVALID_STAGE_STATE",IF(OR(OR(AND(H98="Yes",OR(I98="",I98="Unknown",I98="Not applicable",IFERROR(DATEVALUE(LEFT(I98,10)),0)=0,I98&lt;D98,I98&gt;'Report setup'!$B$9)),AND(H98="No",I98&lt;&gt;"Not applicable"),AND(H98="Unknown",I98&lt;&gt;"Unknown")),OR(AND(J98="Yes",OR(K98="",K98="Unknown",K98="Not applicable",IFERROR(DATEVALUE(LEFT(K98,10)),0)=0,K98&lt;D98,K98&gt;'Report setup'!$B$9,H98&lt;&gt;"Yes",K98&lt;I98)),AND(J98="No",K98&lt;&gt;"Not applicable"),AND(J98="Unknown",K98&lt;&gt;"Unknown"),AND(H98="No",J98&lt;&gt;"No")),OR(AND(L98="Yes",OR(M98="",M98="Unknown",M98="Not applicable",IFERROR(DATEVALUE(LEFT(M98,10)),0)=0,M98&lt;D98,M98&gt;'Report setup'!$B$9,J98&lt;&gt;"Yes",M98&lt;K98)),AND(L98="No",M98&lt;&gt;"Not applicable"),AND(L98="Unknown",M98&lt;&gt;"Unknown"),AND(J98="No",L98&lt;&gt;"No")),OR(AND(N98="Yes",OR(O98="",O98="Unknown",O98="Not applicable",IFERROR(DATEVALUE(LEFT(O98,10)),0)=0,O98&lt;D98,O98&gt;'Report setup'!$B$9,L98&lt;&gt;"Yes",O98&lt;M98)),AND(N98="No",O98&lt;&gt;"Not applicable"),AND(N98="Unknown",O98&lt;&gt;"Unknown"),AND(L98="No",N98&lt;&gt;"No"))),"STAGE_STATE_OR_ORDER",IF(F98&lt;&gt;'Report setup'!$B$2,"ACCOUNT_MISMATCH",IF(COUNTIFS('Meta import'!$I$2:$I$101,G98,'Meta import'!$S$2:$S$101,"Accepted")&lt;&gt;1,"UNMATCHED_OR_AMBIGUOUS_AD",IF(COUNTIF('Mappings'!$A$2:$A$101,C98)&lt;&gt;1,"MISSING_OR_DUPLICATE_MAPPING",IF(COUNTIFS('Mappings'!$A$2:$A$101,C98,'Mappings'!$D$2:$D$101,"Accepted")&lt;&gt;1,"MAPPING_EVIDENCE","")))))))))))))))))</x:f>
      </x:c>
      <x:c r="T98" t="str">
        <x:f>IF(A98="","",IF(AND(C98&lt;&gt;"",COUNTIF($C$2:$C$101,C98)=1,D98&gt;='Report setup'!$B$7,D98&lt;='Report setup'!$B$8),"Eligible","Outside"))</x:f>
      </x:c>
      <x:c r="U98" t="str">
        <x:f>IF(A98="","",IF(AND(R98="Accepted",OR(H98="Unknown",J98="Unknown",L98="Unknown",N98="Unknown")),1,0))</x:f>
      </x:c>
      <x:c r="V98" t="str">
        <x:f>IF(R98="Accepted",A98,"")</x:f>
      </x:c>
      <x:c r="W98" t="str">
        <x:f>IF(R98="Held",A98,"")</x:f>
      </x:c>
    </x:row>
    <x:row r="99">
      <x:c r="R99" t="str">
        <x:f>IF(A99="","",IF(S99="","Accepted","Held"))</x:f>
      </x:c>
      <x:c r="S99" t="str">
        <x:f>IF(A99="","",IF(COUNTIF($A$2:$A$101,A99)&gt;1,"DUPLICATE_SOURCE_ROW_ID",IF(IFERROR(DATEVALUE(LEFT(D99,10)),0)=0,"INVALID_DATE",IF(OR(OR(LOWER(TRIM(P99))="unknown",LOWER(TRIM(P99))="not applicable",LOWER(TRIM(P99))="n/a",LOWER(TRIM(P99))="na",LOWER(TRIM(P99))="pending",LOWER(TRIM(P99))="unavailable",LOWER(TRIM(P99))="denied",LOWER(TRIM(P99))="none",LOWER(TRIM(P99))="tbd",LOWER(TRIM(P99))="to be determined",LOWER(TRIM(P99))="-"),OR(LOWER(TRIM(Q99))="unknown",LOWER(TRIM(Q99))="not applicable",LOWER(TRIM(Q99))="n/a",LOWER(TRIM(Q99))="na",LOWER(TRIM(Q99))="pending",LOWER(TRIM(Q99))="unavailable",LOWER(TRIM(Q99))="denied",LOWER(TRIM(Q99))="none",LOWER(TRIM(Q99))="tbd",LOWER(TRIM(Q99))="to be determined",LOWER(TRIM(Q99))="-")),"MISSING_OR_PLACEHOLDER",IF(OR(AND(H99&lt;&gt;"Yes",H99&lt;&gt;"No",H99&lt;&gt;"Unknown"),AND(J99&lt;&gt;"Yes",J99&lt;&gt;"No",J99&lt;&gt;"Unknown"),AND(L99&lt;&gt;"Yes",L99&lt;&gt;"No",L99&lt;&gt;"Unknown"),AND(N99&lt;&gt;"Yes",N99&lt;&gt;"No",N99&lt;&gt;"Unknown")),"INVALID_STAGE_STATE",IF(OR(AND(H99="Yes",OR(I99="",IFERROR(DATEVALUE(LEFT(I99,10)),0)=0,I99&lt;D99,I99&gt;'Report setup'!$B$9)),AND(J99="Yes",OR(K99="",IFERROR(DATEVALUE(LEFT(K99,10)),0)=0,K99&lt;D99,K99&gt;'Report setup'!$B$9)),AND(L99="Yes",OR(M99="",IFERROR(DATEVALUE(LEFT(M99,10)),0)=0,M99&lt;D99,M99&gt;'Report setup'!$B$9)),AND(N99="Yes",OR(O99="",IFERROR(DATEVALUE(LEFT(O99,10)),0)=0,O99&lt;D99,O99&gt;'Report setup'!$B$9))),"INVALID_YES_TIMESTAMP",IF(OR(AND(J99="Yes",H99&lt;&gt;"Yes"),AND(L99="Yes",J99&lt;&gt;"Yes"),AND(N99="Yes",L99&lt;&gt;"Yes")),"PARENT_NOT_YES",IF(COUNTA(A99:Q99)=0,"",IF(OR(A99="",B99="",C99="",D99="",E99="",F99="",P99="",Q99=""),"MISSING_OR_PLACEHOLDER",IF(COUNTIF($C$2:$C$101,C99)&gt;1,"DUPLICATE_CRM_KEY",IF(OR(D99&lt;'Report setup'!$B$7,D99&gt;'Report setup'!$B$8),"OUTSIDE_COHORT",IF(OR(AND(H99&lt;&gt;"Yes",H99&lt;&gt;"No",H99&lt;&gt;"Unknown"),AND(J99&lt;&gt;"Yes",J99&lt;&gt;"No",J99&lt;&gt;"Unknown"),AND(L99&lt;&gt;"Yes",L99&lt;&gt;"No",L99&lt;&gt;"Unknown"),AND(N99&lt;&gt;"Yes",N99&lt;&gt;"No",N99&lt;&gt;"Unknown")),"INVALID_STAGE_STATE",IF(OR(OR(AND(H99="Yes",OR(I99="",I99="Unknown",I99="Not applicable",IFERROR(DATEVALUE(LEFT(I99,10)),0)=0,I99&lt;D99,I99&gt;'Report setup'!$B$9)),AND(H99="No",I99&lt;&gt;"Not applicable"),AND(H99="Unknown",I99&lt;&gt;"Unknown")),OR(AND(J99="Yes",OR(K99="",K99="Unknown",K99="Not applicable",IFERROR(DATEVALUE(LEFT(K99,10)),0)=0,K99&lt;D99,K99&gt;'Report setup'!$B$9,H99&lt;&gt;"Yes",K99&lt;I99)),AND(J99="No",K99&lt;&gt;"Not applicable"),AND(J99="Unknown",K99&lt;&gt;"Unknown"),AND(H99="No",J99&lt;&gt;"No")),OR(AND(L99="Yes",OR(M99="",M99="Unknown",M99="Not applicable",IFERROR(DATEVALUE(LEFT(M99,10)),0)=0,M99&lt;D99,M99&gt;'Report setup'!$B$9,J99&lt;&gt;"Yes",M99&lt;K99)),AND(L99="No",M99&lt;&gt;"Not applicable"),AND(L99="Unknown",M99&lt;&gt;"Unknown"),AND(J99="No",L99&lt;&gt;"No")),OR(AND(N99="Yes",OR(O99="",O99="Unknown",O99="Not applicable",IFERROR(DATEVALUE(LEFT(O99,10)),0)=0,O99&lt;D99,O99&gt;'Report setup'!$B$9,L99&lt;&gt;"Yes",O99&lt;M99)),AND(N99="No",O99&lt;&gt;"Not applicable"),AND(N99="Unknown",O99&lt;&gt;"Unknown"),AND(L99="No",N99&lt;&gt;"No"))),"STAGE_STATE_OR_ORDER",IF(F99&lt;&gt;'Report setup'!$B$2,"ACCOUNT_MISMATCH",IF(COUNTIFS('Meta import'!$I$2:$I$101,G99,'Meta import'!$S$2:$S$101,"Accepted")&lt;&gt;1,"UNMATCHED_OR_AMBIGUOUS_AD",IF(COUNTIF('Mappings'!$A$2:$A$101,C99)&lt;&gt;1,"MISSING_OR_DUPLICATE_MAPPING",IF(COUNTIFS('Mappings'!$A$2:$A$101,C99,'Mappings'!$D$2:$D$101,"Accepted")&lt;&gt;1,"MAPPING_EVIDENCE","")))))))))))))))))</x:f>
      </x:c>
      <x:c r="T99" t="str">
        <x:f>IF(A99="","",IF(AND(C99&lt;&gt;"",COUNTIF($C$2:$C$101,C99)=1,D99&gt;='Report setup'!$B$7,D99&lt;='Report setup'!$B$8),"Eligible","Outside"))</x:f>
      </x:c>
      <x:c r="U99" t="str">
        <x:f>IF(A99="","",IF(AND(R99="Accepted",OR(H99="Unknown",J99="Unknown",L99="Unknown",N99="Unknown")),1,0))</x:f>
      </x:c>
      <x:c r="V99" t="str">
        <x:f>IF(R99="Accepted",A99,"")</x:f>
      </x:c>
      <x:c r="W99" t="str">
        <x:f>IF(R99="Held",A99,"")</x:f>
      </x:c>
    </x:row>
    <x:row r="100">
      <x:c r="R100" t="str">
        <x:f>IF(A100="","",IF(S100="","Accepted","Held"))</x:f>
      </x:c>
      <x:c r="S100" t="str">
        <x:f>IF(A100="","",IF(COUNTIF($A$2:$A$101,A100)&gt;1,"DUPLICATE_SOURCE_ROW_ID",IF(IFERROR(DATEVALUE(LEFT(D100,10)),0)=0,"INVALID_DATE",IF(OR(OR(LOWER(TRIM(P100))="unknown",LOWER(TRIM(P100))="not applicable",LOWER(TRIM(P100))="n/a",LOWER(TRIM(P100))="na",LOWER(TRIM(P100))="pending",LOWER(TRIM(P100))="unavailable",LOWER(TRIM(P100))="denied",LOWER(TRIM(P100))="none",LOWER(TRIM(P100))="tbd",LOWER(TRIM(P100))="to be determined",LOWER(TRIM(P100))="-"),OR(LOWER(TRIM(Q100))="unknown",LOWER(TRIM(Q100))="not applicable",LOWER(TRIM(Q100))="n/a",LOWER(TRIM(Q100))="na",LOWER(TRIM(Q100))="pending",LOWER(TRIM(Q100))="unavailable",LOWER(TRIM(Q100))="denied",LOWER(TRIM(Q100))="none",LOWER(TRIM(Q100))="tbd",LOWER(TRIM(Q100))="to be determined",LOWER(TRIM(Q100))="-")),"MISSING_OR_PLACEHOLDER",IF(OR(AND(H100&lt;&gt;"Yes",H100&lt;&gt;"No",H100&lt;&gt;"Unknown"),AND(J100&lt;&gt;"Yes",J100&lt;&gt;"No",J100&lt;&gt;"Unknown"),AND(L100&lt;&gt;"Yes",L100&lt;&gt;"No",L100&lt;&gt;"Unknown"),AND(N100&lt;&gt;"Yes",N100&lt;&gt;"No",N100&lt;&gt;"Unknown")),"INVALID_STAGE_STATE",IF(OR(AND(H100="Yes",OR(I100="",IFERROR(DATEVALUE(LEFT(I100,10)),0)=0,I100&lt;D100,I100&gt;'Report setup'!$B$9)),AND(J100="Yes",OR(K100="",IFERROR(DATEVALUE(LEFT(K100,10)),0)=0,K100&lt;D100,K100&gt;'Report setup'!$B$9)),AND(L100="Yes",OR(M100="",IFERROR(DATEVALUE(LEFT(M100,10)),0)=0,M100&lt;D100,M100&gt;'Report setup'!$B$9)),AND(N100="Yes",OR(O100="",IFERROR(DATEVALUE(LEFT(O100,10)),0)=0,O100&lt;D100,O100&gt;'Report setup'!$B$9))),"INVALID_YES_TIMESTAMP",IF(OR(AND(J100="Yes",H100&lt;&gt;"Yes"),AND(L100="Yes",J100&lt;&gt;"Yes"),AND(N100="Yes",L100&lt;&gt;"Yes")),"PARENT_NOT_YES",IF(COUNTA(A100:Q100)=0,"",IF(OR(A100="",B100="",C100="",D100="",E100="",F100="",P100="",Q100=""),"MISSING_OR_PLACEHOLDER",IF(COUNTIF($C$2:$C$101,C100)&gt;1,"DUPLICATE_CRM_KEY",IF(OR(D100&lt;'Report setup'!$B$7,D100&gt;'Report setup'!$B$8),"OUTSIDE_COHORT",IF(OR(AND(H100&lt;&gt;"Yes",H100&lt;&gt;"No",H100&lt;&gt;"Unknown"),AND(J100&lt;&gt;"Yes",J100&lt;&gt;"No",J100&lt;&gt;"Unknown"),AND(L100&lt;&gt;"Yes",L100&lt;&gt;"No",L100&lt;&gt;"Unknown"),AND(N100&lt;&gt;"Yes",N100&lt;&gt;"No",N100&lt;&gt;"Unknown")),"INVALID_STAGE_STATE",IF(OR(OR(AND(H100="Yes",OR(I100="",I100="Unknown",I100="Not applicable",IFERROR(DATEVALUE(LEFT(I100,10)),0)=0,I100&lt;D100,I100&gt;'Report setup'!$B$9)),AND(H100="No",I100&lt;&gt;"Not applicable"),AND(H100="Unknown",I100&lt;&gt;"Unknown")),OR(AND(J100="Yes",OR(K100="",K100="Unknown",K100="Not applicable",IFERROR(DATEVALUE(LEFT(K100,10)),0)=0,K100&lt;D100,K100&gt;'Report setup'!$B$9,H100&lt;&gt;"Yes",K100&lt;I100)),AND(J100="No",K100&lt;&gt;"Not applicable"),AND(J100="Unknown",K100&lt;&gt;"Unknown"),AND(H100="No",J100&lt;&gt;"No")),OR(AND(L100="Yes",OR(M100="",M100="Unknown",M100="Not applicable",IFERROR(DATEVALUE(LEFT(M100,10)),0)=0,M100&lt;D100,M100&gt;'Report setup'!$B$9,J100&lt;&gt;"Yes",M100&lt;K100)),AND(L100="No",M100&lt;&gt;"Not applicable"),AND(L100="Unknown",M100&lt;&gt;"Unknown"),AND(J100="No",L100&lt;&gt;"No")),OR(AND(N100="Yes",OR(O100="",O100="Unknown",O100="Not applicable",IFERROR(DATEVALUE(LEFT(O100,10)),0)=0,O100&lt;D100,O100&gt;'Report setup'!$B$9,L100&lt;&gt;"Yes",O100&lt;M100)),AND(N100="No",O100&lt;&gt;"Not applicable"),AND(N100="Unknown",O100&lt;&gt;"Unknown"),AND(L100="No",N100&lt;&gt;"No"))),"STAGE_STATE_OR_ORDER",IF(F100&lt;&gt;'Report setup'!$B$2,"ACCOUNT_MISMATCH",IF(COUNTIFS('Meta import'!$I$2:$I$101,G100,'Meta import'!$S$2:$S$101,"Accepted")&lt;&gt;1,"UNMATCHED_OR_AMBIGUOUS_AD",IF(COUNTIF('Mappings'!$A$2:$A$101,C100)&lt;&gt;1,"MISSING_OR_DUPLICATE_MAPPING",IF(COUNTIFS('Mappings'!$A$2:$A$101,C100,'Mappings'!$D$2:$D$101,"Accepted")&lt;&gt;1,"MAPPING_EVIDENCE","")))))))))))))))))</x:f>
      </x:c>
      <x:c r="T100" t="str">
        <x:f>IF(A100="","",IF(AND(C100&lt;&gt;"",COUNTIF($C$2:$C$101,C100)=1,D100&gt;='Report setup'!$B$7,D100&lt;='Report setup'!$B$8),"Eligible","Outside"))</x:f>
      </x:c>
      <x:c r="U100" t="str">
        <x:f>IF(A100="","",IF(AND(R100="Accepted",OR(H100="Unknown",J100="Unknown",L100="Unknown",N100="Unknown")),1,0))</x:f>
      </x:c>
      <x:c r="V100" t="str">
        <x:f>IF(R100="Accepted",A100,"")</x:f>
      </x:c>
      <x:c r="W100" t="str">
        <x:f>IF(R100="Held",A100,"")</x:f>
      </x:c>
    </x:row>
    <x:row r="101">
      <x:c r="R101" t="str">
        <x:f>IF(A101="","",IF(S101="","Accepted","Held"))</x:f>
      </x:c>
      <x:c r="S101" t="str">
        <x:f>IF(A101="","",IF(COUNTIF($A$2:$A$101,A101)&gt;1,"DUPLICATE_SOURCE_ROW_ID",IF(IFERROR(DATEVALUE(LEFT(D101,10)),0)=0,"INVALID_DATE",IF(OR(OR(LOWER(TRIM(P101))="unknown",LOWER(TRIM(P101))="not applicable",LOWER(TRIM(P101))="n/a",LOWER(TRIM(P101))="na",LOWER(TRIM(P101))="pending",LOWER(TRIM(P101))="unavailable",LOWER(TRIM(P101))="denied",LOWER(TRIM(P101))="none",LOWER(TRIM(P101))="tbd",LOWER(TRIM(P101))="to be determined",LOWER(TRIM(P101))="-"),OR(LOWER(TRIM(Q101))="unknown",LOWER(TRIM(Q101))="not applicable",LOWER(TRIM(Q101))="n/a",LOWER(TRIM(Q101))="na",LOWER(TRIM(Q101))="pending",LOWER(TRIM(Q101))="unavailable",LOWER(TRIM(Q101))="denied",LOWER(TRIM(Q101))="none",LOWER(TRIM(Q101))="tbd",LOWER(TRIM(Q101))="to be determined",LOWER(TRIM(Q101))="-")),"MISSING_OR_PLACEHOLDER",IF(OR(AND(H101&lt;&gt;"Yes",H101&lt;&gt;"No",H101&lt;&gt;"Unknown"),AND(J101&lt;&gt;"Yes",J101&lt;&gt;"No",J101&lt;&gt;"Unknown"),AND(L101&lt;&gt;"Yes",L101&lt;&gt;"No",L101&lt;&gt;"Unknown"),AND(N101&lt;&gt;"Yes",N101&lt;&gt;"No",N101&lt;&gt;"Unknown")),"INVALID_STAGE_STATE",IF(OR(AND(H101="Yes",OR(I101="",IFERROR(DATEVALUE(LEFT(I101,10)),0)=0,I101&lt;D101,I101&gt;'Report setup'!$B$9)),AND(J101="Yes",OR(K101="",IFERROR(DATEVALUE(LEFT(K101,10)),0)=0,K101&lt;D101,K101&gt;'Report setup'!$B$9)),AND(L101="Yes",OR(M101="",IFERROR(DATEVALUE(LEFT(M101,10)),0)=0,M101&lt;D101,M101&gt;'Report setup'!$B$9)),AND(N101="Yes",OR(O101="",IFERROR(DATEVALUE(LEFT(O101,10)),0)=0,O101&lt;D101,O101&gt;'Report setup'!$B$9))),"INVALID_YES_TIMESTAMP",IF(OR(AND(J101="Yes",H101&lt;&gt;"Yes"),AND(L101="Yes",J101&lt;&gt;"Yes"),AND(N101="Yes",L101&lt;&gt;"Yes")),"PARENT_NOT_YES",IF(COUNTA(A101:Q101)=0,"",IF(OR(A101="",B101="",C101="",D101="",E101="",F101="",P101="",Q101=""),"MISSING_OR_PLACEHOLDER",IF(COUNTIF($C$2:$C$101,C101)&gt;1,"DUPLICATE_CRM_KEY",IF(OR(D101&lt;'Report setup'!$B$7,D101&gt;'Report setup'!$B$8),"OUTSIDE_COHORT",IF(OR(AND(H101&lt;&gt;"Yes",H101&lt;&gt;"No",H101&lt;&gt;"Unknown"),AND(J101&lt;&gt;"Yes",J101&lt;&gt;"No",J101&lt;&gt;"Unknown"),AND(L101&lt;&gt;"Yes",L101&lt;&gt;"No",L101&lt;&gt;"Unknown"),AND(N101&lt;&gt;"Yes",N101&lt;&gt;"No",N101&lt;&gt;"Unknown")),"INVALID_STAGE_STATE",IF(OR(OR(AND(H101="Yes",OR(I101="",I101="Unknown",I101="Not applicable",IFERROR(DATEVALUE(LEFT(I101,10)),0)=0,I101&lt;D101,I101&gt;'Report setup'!$B$9)),AND(H101="No",I101&lt;&gt;"Not applicable"),AND(H101="Unknown",I101&lt;&gt;"Unknown")),OR(AND(J101="Yes",OR(K101="",K101="Unknown",K101="Not applicable",IFERROR(DATEVALUE(LEFT(K101,10)),0)=0,K101&lt;D101,K101&gt;'Report setup'!$B$9,H101&lt;&gt;"Yes",K101&lt;I101)),AND(J101="No",K101&lt;&gt;"Not applicable"),AND(J101="Unknown",K101&lt;&gt;"Unknown"),AND(H101="No",J101&lt;&gt;"No")),OR(AND(L101="Yes",OR(M101="",M101="Unknown",M101="Not applicable",IFERROR(DATEVALUE(LEFT(M101,10)),0)=0,M101&lt;D101,M101&gt;'Report setup'!$B$9,J101&lt;&gt;"Yes",M101&lt;K101)),AND(L101="No",M101&lt;&gt;"Not applicable"),AND(L101="Unknown",M101&lt;&gt;"Unknown"),AND(J101="No",L101&lt;&gt;"No")),OR(AND(N101="Yes",OR(O101="",O101="Unknown",O101="Not applicable",IFERROR(DATEVALUE(LEFT(O101,10)),0)=0,O101&lt;D101,O101&gt;'Report setup'!$B$9,L101&lt;&gt;"Yes",O101&lt;M101)),AND(N101="No",O101&lt;&gt;"Not applicable"),AND(N101="Unknown",O101&lt;&gt;"Unknown"),AND(L101="No",N101&lt;&gt;"No"))),"STAGE_STATE_OR_ORDER",IF(F101&lt;&gt;'Report setup'!$B$2,"ACCOUNT_MISMATCH",IF(COUNTIFS('Meta import'!$I$2:$I$101,G101,'Meta import'!$S$2:$S$101,"Accepted")&lt;&gt;1,"UNMATCHED_OR_AMBIGUOUS_AD",IF(COUNTIF('Mappings'!$A$2:$A$101,C101)&lt;&gt;1,"MISSING_OR_DUPLICATE_MAPPING",IF(COUNTIFS('Mappings'!$A$2:$A$101,C101,'Mappings'!$D$2:$D$101,"Accepted")&lt;&gt;1,"MAPPING_EVIDENCE","")))))))))))))))))</x:f>
      </x:c>
      <x:c r="T101" t="str">
        <x:f>IF(A101="","",IF(AND(C101&lt;&gt;"",COUNTIF($C$2:$C$101,C101)=1,D101&gt;='Report setup'!$B$7,D101&lt;='Report setup'!$B$8),"Eligible","Outside"))</x:f>
      </x:c>
      <x:c r="U101" t="str">
        <x:f>IF(A101="","",IF(AND(R101="Accepted",OR(H101="Unknown",J101="Unknown",L101="Unknown",N101="Unknown")),1,0))</x:f>
      </x:c>
      <x:c r="V101" t="str">
        <x:f>IF(R101="Accepted",A101,"")</x:f>
      </x:c>
      <x:c r="W101" t="str">
        <x:f>IF(R101="Held",A101,"")</x:f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20" hidden="0" customWidth="1"/>
    <x:col min="3" max="3" width="4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</x:cols>
  <x:sheetData>
    <x:row r="1" ht="27" customHeight="1">
      <x:c r="A1" s="2" t="str">
        <x:v>crm_record_id</x:v>
      </x:c>
      <x:c r="B1" s="2" t="str">
        <x:v>mapping_method</x:v>
      </x:c>
      <x:c r="C1" s="2" t="str">
        <x:v>source_reference</x:v>
      </x:c>
      <x:c r="D1" s="2" t="str">
        <x:v>row_status</x:v>
      </x:c>
      <x:c r="E1" s="2" t="str">
        <x:v>diagnostic</x:v>
      </x:c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D2" t="str">
        <x:f>IF(A2="","",IF(E2="","Accepted","Held"))</x:f>
      </x:c>
      <x:c r="E2" t="str">
        <x:f>IF(COUNTA(A2:C2)=0,"",IF(OR(A2="",B2="",C2="",OR(LOWER(TRIM(A2))="unknown",LOWER(TRIM(A2))="not applicable",LOWER(TRIM(A2))="n/a",LOWER(TRIM(A2))="na",LOWER(TRIM(A2))="pending",LOWER(TRIM(A2))="unavailable",LOWER(TRIM(A2))="denied",LOWER(TRIM(A2))="none",LOWER(TRIM(A2))="tbd",LOWER(TRIM(A2))="to be determined",LOWER(TRIM(A2))="-"),OR(LOWER(TRIM(B2))="unknown",LOWER(TRIM(B2))="not applicable",LOWER(TRIM(B2))="n/a",LOWER(TRIM(B2))="na",LOWER(TRIM(B2))="pending",LOWER(TRIM(B2))="unavailable",LOWER(TRIM(B2))="denied",LOWER(TRIM(B2))="none",LOWER(TRIM(B2))="tbd",LOWER(TRIM(B2))="to be determined",LOWER(TRIM(B2))="-"),OR(LOWER(TRIM(C2))="unknown",LOWER(TRIM(C2))="not applicable",LOWER(TRIM(C2))="n/a",LOWER(TRIM(C2))="na",LOWER(TRIM(C2))="pending",LOWER(TRIM(C2))="unavailable",LOWER(TRIM(C2))="denied",LOWER(TRIM(C2))="none",LOWER(TRIM(C2))="tbd",LOWER(TRIM(C2))="to be determined",LOWER(TRIM(C2))="-")),"MISSING_OR_PLACEHOLDER",IF(OR(LOWER(TRIM(B2))="captured_ad_id",LOWER(TRIM(B2))="ad_id",LOWER(TRIM(B2))="captured_account_id",LOWER(TRIM(B2))="account_id"),"METHOD_NOT_PROVENANCE",IF(COUNTIF($A$2:$A$101,A2)&gt;1,"MISSING_OR_DUPLICATE_MAPPING",IF(COUNTIF('CRM outcomes'!$C$2:$C$101,A2)=0,"ORPHAN_MAPPING","")))))</x:f>
      </x:c>
    </x:row>
    <x:row r="3">
      <x:c r="D3" t="str">
        <x:f>IF(A3="","",IF(E3="","Accepted","Held"))</x:f>
      </x:c>
      <x:c r="E3" t="str">
        <x:f>IF(COUNTA(A3:C3)=0,"",IF(OR(A3="",B3="",C3="",OR(LOWER(TRIM(A3))="unknown",LOWER(TRIM(A3))="not applicable",LOWER(TRIM(A3))="n/a",LOWER(TRIM(A3))="na",LOWER(TRIM(A3))="pending",LOWER(TRIM(A3))="unavailable",LOWER(TRIM(A3))="denied",LOWER(TRIM(A3))="none",LOWER(TRIM(A3))="tbd",LOWER(TRIM(A3))="to be determined",LOWER(TRIM(A3))="-"),OR(LOWER(TRIM(B3))="unknown",LOWER(TRIM(B3))="not applicable",LOWER(TRIM(B3))="n/a",LOWER(TRIM(B3))="na",LOWER(TRIM(B3))="pending",LOWER(TRIM(B3))="unavailable",LOWER(TRIM(B3))="denied",LOWER(TRIM(B3))="none",LOWER(TRIM(B3))="tbd",LOWER(TRIM(B3))="to be determined",LOWER(TRIM(B3))="-"),OR(LOWER(TRIM(C3))="unknown",LOWER(TRIM(C3))="not applicable",LOWER(TRIM(C3))="n/a",LOWER(TRIM(C3))="na",LOWER(TRIM(C3))="pending",LOWER(TRIM(C3))="unavailable",LOWER(TRIM(C3))="denied",LOWER(TRIM(C3))="none",LOWER(TRIM(C3))="tbd",LOWER(TRIM(C3))="to be determined",LOWER(TRIM(C3))="-")),"MISSING_OR_PLACEHOLDER",IF(OR(LOWER(TRIM(B3))="captured_ad_id",LOWER(TRIM(B3))="ad_id",LOWER(TRIM(B3))="captured_account_id",LOWER(TRIM(B3))="account_id"),"METHOD_NOT_PROVENANCE",IF(COUNTIF($A$2:$A$101,A3)&gt;1,"MISSING_OR_DUPLICATE_MAPPING",IF(COUNTIF('CRM outcomes'!$C$2:$C$101,A3)=0,"ORPHAN_MAPPING","")))))</x:f>
      </x:c>
    </x:row>
    <x:row r="4">
      <x:c r="D4" t="str">
        <x:f>IF(A4="","",IF(E4="","Accepted","Held"))</x:f>
      </x:c>
      <x:c r="E4" t="str">
        <x:f>IF(COUNTA(A4:C4)=0,"",IF(OR(A4="",B4="",C4="",OR(LOWER(TRIM(A4))="unknown",LOWER(TRIM(A4))="not applicable",LOWER(TRIM(A4))="n/a",LOWER(TRIM(A4))="na",LOWER(TRIM(A4))="pending",LOWER(TRIM(A4))="unavailable",LOWER(TRIM(A4))="denied",LOWER(TRIM(A4))="none",LOWER(TRIM(A4))="tbd",LOWER(TRIM(A4))="to be determined",LOWER(TRIM(A4))="-"),OR(LOWER(TRIM(B4))="unknown",LOWER(TRIM(B4))="not applicable",LOWER(TRIM(B4))="n/a",LOWER(TRIM(B4))="na",LOWER(TRIM(B4))="pending",LOWER(TRIM(B4))="unavailable",LOWER(TRIM(B4))="denied",LOWER(TRIM(B4))="none",LOWER(TRIM(B4))="tbd",LOWER(TRIM(B4))="to be determined",LOWER(TRIM(B4))="-"),OR(LOWER(TRIM(C4))="unknown",LOWER(TRIM(C4))="not applicable",LOWER(TRIM(C4))="n/a",LOWER(TRIM(C4))="na",LOWER(TRIM(C4))="pending",LOWER(TRIM(C4))="unavailable",LOWER(TRIM(C4))="denied",LOWER(TRIM(C4))="none",LOWER(TRIM(C4))="tbd",LOWER(TRIM(C4))="to be determined",LOWER(TRIM(C4))="-")),"MISSING_OR_PLACEHOLDER",IF(OR(LOWER(TRIM(B4))="captured_ad_id",LOWER(TRIM(B4))="ad_id",LOWER(TRIM(B4))="captured_account_id",LOWER(TRIM(B4))="account_id"),"METHOD_NOT_PROVENANCE",IF(COUNTIF($A$2:$A$101,A4)&gt;1,"MISSING_OR_DUPLICATE_MAPPING",IF(COUNTIF('CRM outcomes'!$C$2:$C$101,A4)=0,"ORPHAN_MAPPING","")))))</x:f>
      </x:c>
    </x:row>
    <x:row r="5">
      <x:c r="D5" t="str">
        <x:f>IF(A5="","",IF(E5="","Accepted","Held"))</x:f>
      </x:c>
      <x:c r="E5" t="str">
        <x:f>IF(COUNTA(A5:C5)=0,"",IF(OR(A5="",B5="",C5="",OR(LOWER(TRIM(A5))="unknown",LOWER(TRIM(A5))="not applicable",LOWER(TRIM(A5))="n/a",LOWER(TRIM(A5))="na",LOWER(TRIM(A5))="pending",LOWER(TRIM(A5))="unavailable",LOWER(TRIM(A5))="denied",LOWER(TRIM(A5))="none",LOWER(TRIM(A5))="tbd",LOWER(TRIM(A5))="to be determined",LOWER(TRIM(A5))="-"),OR(LOWER(TRIM(B5))="unknown",LOWER(TRIM(B5))="not applicable",LOWER(TRIM(B5))="n/a",LOWER(TRIM(B5))="na",LOWER(TRIM(B5))="pending",LOWER(TRIM(B5))="unavailable",LOWER(TRIM(B5))="denied",LOWER(TRIM(B5))="none",LOWER(TRIM(B5))="tbd",LOWER(TRIM(B5))="to be determined",LOWER(TRIM(B5))="-"),OR(LOWER(TRIM(C5))="unknown",LOWER(TRIM(C5))="not applicable",LOWER(TRIM(C5))="n/a",LOWER(TRIM(C5))="na",LOWER(TRIM(C5))="pending",LOWER(TRIM(C5))="unavailable",LOWER(TRIM(C5))="denied",LOWER(TRIM(C5))="none",LOWER(TRIM(C5))="tbd",LOWER(TRIM(C5))="to be determined",LOWER(TRIM(C5))="-")),"MISSING_OR_PLACEHOLDER",IF(OR(LOWER(TRIM(B5))="captured_ad_id",LOWER(TRIM(B5))="ad_id",LOWER(TRIM(B5))="captured_account_id",LOWER(TRIM(B5))="account_id"),"METHOD_NOT_PROVENANCE",IF(COUNTIF($A$2:$A$101,A5)&gt;1,"MISSING_OR_DUPLICATE_MAPPING",IF(COUNTIF('CRM outcomes'!$C$2:$C$101,A5)=0,"ORPHAN_MAPPING","")))))</x:f>
      </x:c>
    </x:row>
    <x:row r="6">
      <x:c r="D6" t="str">
        <x:f>IF(A6="","",IF(E6="","Accepted","Held"))</x:f>
      </x:c>
      <x:c r="E6" t="str">
        <x:f>IF(COUNTA(A6:C6)=0,"",IF(OR(A6="",B6="",C6="",OR(LOWER(TRIM(A6))="unknown",LOWER(TRIM(A6))="not applicable",LOWER(TRIM(A6))="n/a",LOWER(TRIM(A6))="na",LOWER(TRIM(A6))="pending",LOWER(TRIM(A6))="unavailable",LOWER(TRIM(A6))="denied",LOWER(TRIM(A6))="none",LOWER(TRIM(A6))="tbd",LOWER(TRIM(A6))="to be determined",LOWER(TRIM(A6))="-"),OR(LOWER(TRIM(B6))="unknown",LOWER(TRIM(B6))="not applicable",LOWER(TRIM(B6))="n/a",LOWER(TRIM(B6))="na",LOWER(TRIM(B6))="pending",LOWER(TRIM(B6))="unavailable",LOWER(TRIM(B6))="denied",LOWER(TRIM(B6))="none",LOWER(TRIM(B6))="tbd",LOWER(TRIM(B6))="to be determined",LOWER(TRIM(B6))="-"),OR(LOWER(TRIM(C6))="unknown",LOWER(TRIM(C6))="not applicable",LOWER(TRIM(C6))="n/a",LOWER(TRIM(C6))="na",LOWER(TRIM(C6))="pending",LOWER(TRIM(C6))="unavailable",LOWER(TRIM(C6))="denied",LOWER(TRIM(C6))="none",LOWER(TRIM(C6))="tbd",LOWER(TRIM(C6))="to be determined",LOWER(TRIM(C6))="-")),"MISSING_OR_PLACEHOLDER",IF(OR(LOWER(TRIM(B6))="captured_ad_id",LOWER(TRIM(B6))="ad_id",LOWER(TRIM(B6))="captured_account_id",LOWER(TRIM(B6))="account_id"),"METHOD_NOT_PROVENANCE",IF(COUNTIF($A$2:$A$101,A6)&gt;1,"MISSING_OR_DUPLICATE_MAPPING",IF(COUNTIF('CRM outcomes'!$C$2:$C$101,A6)=0,"ORPHAN_MAPPING","")))))</x:f>
      </x:c>
    </x:row>
    <x:row r="7">
      <x:c r="D7" t="str">
        <x:f>IF(A7="","",IF(E7="","Accepted","Held"))</x:f>
      </x:c>
      <x:c r="E7" t="str">
        <x:f>IF(COUNTA(A7:C7)=0,"",IF(OR(A7="",B7="",C7="",OR(LOWER(TRIM(A7))="unknown",LOWER(TRIM(A7))="not applicable",LOWER(TRIM(A7))="n/a",LOWER(TRIM(A7))="na",LOWER(TRIM(A7))="pending",LOWER(TRIM(A7))="unavailable",LOWER(TRIM(A7))="denied",LOWER(TRIM(A7))="none",LOWER(TRIM(A7))="tbd",LOWER(TRIM(A7))="to be determined",LOWER(TRIM(A7))="-"),OR(LOWER(TRIM(B7))="unknown",LOWER(TRIM(B7))="not applicable",LOWER(TRIM(B7))="n/a",LOWER(TRIM(B7))="na",LOWER(TRIM(B7))="pending",LOWER(TRIM(B7))="unavailable",LOWER(TRIM(B7))="denied",LOWER(TRIM(B7))="none",LOWER(TRIM(B7))="tbd",LOWER(TRIM(B7))="to be determined",LOWER(TRIM(B7))="-"),OR(LOWER(TRIM(C7))="unknown",LOWER(TRIM(C7))="not applicable",LOWER(TRIM(C7))="n/a",LOWER(TRIM(C7))="na",LOWER(TRIM(C7))="pending",LOWER(TRIM(C7))="unavailable",LOWER(TRIM(C7))="denied",LOWER(TRIM(C7))="none",LOWER(TRIM(C7))="tbd",LOWER(TRIM(C7))="to be determined",LOWER(TRIM(C7))="-")),"MISSING_OR_PLACEHOLDER",IF(OR(LOWER(TRIM(B7))="captured_ad_id",LOWER(TRIM(B7))="ad_id",LOWER(TRIM(B7))="captured_account_id",LOWER(TRIM(B7))="account_id"),"METHOD_NOT_PROVENANCE",IF(COUNTIF($A$2:$A$101,A7)&gt;1,"MISSING_OR_DUPLICATE_MAPPING",IF(COUNTIF('CRM outcomes'!$C$2:$C$101,A7)=0,"ORPHAN_MAPPING","")))))</x:f>
      </x:c>
    </x:row>
    <x:row r="8">
      <x:c r="D8" t="str">
        <x:f>IF(A8="","",IF(E8="","Accepted","Held"))</x:f>
      </x:c>
      <x:c r="E8" t="str">
        <x:f>IF(COUNTA(A8:C8)=0,"",IF(OR(A8="",B8="",C8="",OR(LOWER(TRIM(A8))="unknown",LOWER(TRIM(A8))="not applicable",LOWER(TRIM(A8))="n/a",LOWER(TRIM(A8))="na",LOWER(TRIM(A8))="pending",LOWER(TRIM(A8))="unavailable",LOWER(TRIM(A8))="denied",LOWER(TRIM(A8))="none",LOWER(TRIM(A8))="tbd",LOWER(TRIM(A8))="to be determined",LOWER(TRIM(A8))="-"),OR(LOWER(TRIM(B8))="unknown",LOWER(TRIM(B8))="not applicable",LOWER(TRIM(B8))="n/a",LOWER(TRIM(B8))="na",LOWER(TRIM(B8))="pending",LOWER(TRIM(B8))="unavailable",LOWER(TRIM(B8))="denied",LOWER(TRIM(B8))="none",LOWER(TRIM(B8))="tbd",LOWER(TRIM(B8))="to be determined",LOWER(TRIM(B8))="-"),OR(LOWER(TRIM(C8))="unknown",LOWER(TRIM(C8))="not applicable",LOWER(TRIM(C8))="n/a",LOWER(TRIM(C8))="na",LOWER(TRIM(C8))="pending",LOWER(TRIM(C8))="unavailable",LOWER(TRIM(C8))="denied",LOWER(TRIM(C8))="none",LOWER(TRIM(C8))="tbd",LOWER(TRIM(C8))="to be determined",LOWER(TRIM(C8))="-")),"MISSING_OR_PLACEHOLDER",IF(OR(LOWER(TRIM(B8))="captured_ad_id",LOWER(TRIM(B8))="ad_id",LOWER(TRIM(B8))="captured_account_id",LOWER(TRIM(B8))="account_id"),"METHOD_NOT_PROVENANCE",IF(COUNTIF($A$2:$A$101,A8)&gt;1,"MISSING_OR_DUPLICATE_MAPPING",IF(COUNTIF('CRM outcomes'!$C$2:$C$101,A8)=0,"ORPHAN_MAPPING","")))))</x:f>
      </x:c>
    </x:row>
    <x:row r="9">
      <x:c r="D9" t="str">
        <x:f>IF(A9="","",IF(E9="","Accepted","Held"))</x:f>
      </x:c>
      <x:c r="E9" t="str">
        <x:f>IF(COUNTA(A9:C9)=0,"",IF(OR(A9="",B9="",C9="",OR(LOWER(TRIM(A9))="unknown",LOWER(TRIM(A9))="not applicable",LOWER(TRIM(A9))="n/a",LOWER(TRIM(A9))="na",LOWER(TRIM(A9))="pending",LOWER(TRIM(A9))="unavailable",LOWER(TRIM(A9))="denied",LOWER(TRIM(A9))="none",LOWER(TRIM(A9))="tbd",LOWER(TRIM(A9))="to be determined",LOWER(TRIM(A9))="-"),OR(LOWER(TRIM(B9))="unknown",LOWER(TRIM(B9))="not applicable",LOWER(TRIM(B9))="n/a",LOWER(TRIM(B9))="na",LOWER(TRIM(B9))="pending",LOWER(TRIM(B9))="unavailable",LOWER(TRIM(B9))="denied",LOWER(TRIM(B9))="none",LOWER(TRIM(B9))="tbd",LOWER(TRIM(B9))="to be determined",LOWER(TRIM(B9))="-"),OR(LOWER(TRIM(C9))="unknown",LOWER(TRIM(C9))="not applicable",LOWER(TRIM(C9))="n/a",LOWER(TRIM(C9))="na",LOWER(TRIM(C9))="pending",LOWER(TRIM(C9))="unavailable",LOWER(TRIM(C9))="denied",LOWER(TRIM(C9))="none",LOWER(TRIM(C9))="tbd",LOWER(TRIM(C9))="to be determined",LOWER(TRIM(C9))="-")),"MISSING_OR_PLACEHOLDER",IF(OR(LOWER(TRIM(B9))="captured_ad_id",LOWER(TRIM(B9))="ad_id",LOWER(TRIM(B9))="captured_account_id",LOWER(TRIM(B9))="account_id"),"METHOD_NOT_PROVENANCE",IF(COUNTIF($A$2:$A$101,A9)&gt;1,"MISSING_OR_DUPLICATE_MAPPING",IF(COUNTIF('CRM outcomes'!$C$2:$C$101,A9)=0,"ORPHAN_MAPPING","")))))</x:f>
      </x:c>
    </x:row>
    <x:row r="10">
      <x:c r="D10" t="str">
        <x:f>IF(A10="","",IF(E10="","Accepted","Held"))</x:f>
      </x:c>
      <x:c r="E10" t="str">
        <x:f>IF(COUNTA(A10:C10)=0,"",IF(OR(A10="",B10="",C10="",OR(LOWER(TRIM(A10))="unknown",LOWER(TRIM(A10))="not applicable",LOWER(TRIM(A10))="n/a",LOWER(TRIM(A10))="na",LOWER(TRIM(A10))="pending",LOWER(TRIM(A10))="unavailable",LOWER(TRIM(A10))="denied",LOWER(TRIM(A10))="none",LOWER(TRIM(A10))="tbd",LOWER(TRIM(A10))="to be determined",LOWER(TRIM(A10))="-"),OR(LOWER(TRIM(B10))="unknown",LOWER(TRIM(B10))="not applicable",LOWER(TRIM(B10))="n/a",LOWER(TRIM(B10))="na",LOWER(TRIM(B10))="pending",LOWER(TRIM(B10))="unavailable",LOWER(TRIM(B10))="denied",LOWER(TRIM(B10))="none",LOWER(TRIM(B10))="tbd",LOWER(TRIM(B10))="to be determined",LOWER(TRIM(B10))="-"),OR(LOWER(TRIM(C10))="unknown",LOWER(TRIM(C10))="not applicable",LOWER(TRIM(C10))="n/a",LOWER(TRIM(C10))="na",LOWER(TRIM(C10))="pending",LOWER(TRIM(C10))="unavailable",LOWER(TRIM(C10))="denied",LOWER(TRIM(C10))="none",LOWER(TRIM(C10))="tbd",LOWER(TRIM(C10))="to be determined",LOWER(TRIM(C10))="-")),"MISSING_OR_PLACEHOLDER",IF(OR(LOWER(TRIM(B10))="captured_ad_id",LOWER(TRIM(B10))="ad_id",LOWER(TRIM(B10))="captured_account_id",LOWER(TRIM(B10))="account_id"),"METHOD_NOT_PROVENANCE",IF(COUNTIF($A$2:$A$101,A10)&gt;1,"MISSING_OR_DUPLICATE_MAPPING",IF(COUNTIF('CRM outcomes'!$C$2:$C$101,A10)=0,"ORPHAN_MAPPING","")))))</x:f>
      </x:c>
    </x:row>
    <x:row r="11">
      <x:c r="D11" t="str">
        <x:f>IF(A11="","",IF(E11="","Accepted","Held"))</x:f>
      </x:c>
      <x:c r="E11" t="str">
        <x:f>IF(COUNTA(A11:C11)=0,"",IF(OR(A11="",B11="",C11="",OR(LOWER(TRIM(A11))="unknown",LOWER(TRIM(A11))="not applicable",LOWER(TRIM(A11))="n/a",LOWER(TRIM(A11))="na",LOWER(TRIM(A11))="pending",LOWER(TRIM(A11))="unavailable",LOWER(TRIM(A11))="denied",LOWER(TRIM(A11))="none",LOWER(TRIM(A11))="tbd",LOWER(TRIM(A11))="to be determined",LOWER(TRIM(A11))="-"),OR(LOWER(TRIM(B11))="unknown",LOWER(TRIM(B11))="not applicable",LOWER(TRIM(B11))="n/a",LOWER(TRIM(B11))="na",LOWER(TRIM(B11))="pending",LOWER(TRIM(B11))="unavailable",LOWER(TRIM(B11))="denied",LOWER(TRIM(B11))="none",LOWER(TRIM(B11))="tbd",LOWER(TRIM(B11))="to be determined",LOWER(TRIM(B11))="-"),OR(LOWER(TRIM(C11))="unknown",LOWER(TRIM(C11))="not applicable",LOWER(TRIM(C11))="n/a",LOWER(TRIM(C11))="na",LOWER(TRIM(C11))="pending",LOWER(TRIM(C11))="unavailable",LOWER(TRIM(C11))="denied",LOWER(TRIM(C11))="none",LOWER(TRIM(C11))="tbd",LOWER(TRIM(C11))="to be determined",LOWER(TRIM(C11))="-")),"MISSING_OR_PLACEHOLDER",IF(OR(LOWER(TRIM(B11))="captured_ad_id",LOWER(TRIM(B11))="ad_id",LOWER(TRIM(B11))="captured_account_id",LOWER(TRIM(B11))="account_id"),"METHOD_NOT_PROVENANCE",IF(COUNTIF($A$2:$A$101,A11)&gt;1,"MISSING_OR_DUPLICATE_MAPPING",IF(COUNTIF('CRM outcomes'!$C$2:$C$101,A11)=0,"ORPHAN_MAPPING","")))))</x:f>
      </x:c>
    </x:row>
    <x:row r="12">
      <x:c r="D12" t="str">
        <x:f>IF(A12="","",IF(E12="","Accepted","Held"))</x:f>
      </x:c>
      <x:c r="E12" t="str">
        <x:f>IF(COUNTA(A12:C12)=0,"",IF(OR(A12="",B12="",C12="",OR(LOWER(TRIM(A12))="unknown",LOWER(TRIM(A12))="not applicable",LOWER(TRIM(A12))="n/a",LOWER(TRIM(A12))="na",LOWER(TRIM(A12))="pending",LOWER(TRIM(A12))="unavailable",LOWER(TRIM(A12))="denied",LOWER(TRIM(A12))="none",LOWER(TRIM(A12))="tbd",LOWER(TRIM(A12))="to be determined",LOWER(TRIM(A12))="-"),OR(LOWER(TRIM(B12))="unknown",LOWER(TRIM(B12))="not applicable",LOWER(TRIM(B12))="n/a",LOWER(TRIM(B12))="na",LOWER(TRIM(B12))="pending",LOWER(TRIM(B12))="unavailable",LOWER(TRIM(B12))="denied",LOWER(TRIM(B12))="none",LOWER(TRIM(B12))="tbd",LOWER(TRIM(B12))="to be determined",LOWER(TRIM(B12))="-"),OR(LOWER(TRIM(C12))="unknown",LOWER(TRIM(C12))="not applicable",LOWER(TRIM(C12))="n/a",LOWER(TRIM(C12))="na",LOWER(TRIM(C12))="pending",LOWER(TRIM(C12))="unavailable",LOWER(TRIM(C12))="denied",LOWER(TRIM(C12))="none",LOWER(TRIM(C12))="tbd",LOWER(TRIM(C12))="to be determined",LOWER(TRIM(C12))="-")),"MISSING_OR_PLACEHOLDER",IF(OR(LOWER(TRIM(B12))="captured_ad_id",LOWER(TRIM(B12))="ad_id",LOWER(TRIM(B12))="captured_account_id",LOWER(TRIM(B12))="account_id"),"METHOD_NOT_PROVENANCE",IF(COUNTIF($A$2:$A$101,A12)&gt;1,"MISSING_OR_DUPLICATE_MAPPING",IF(COUNTIF('CRM outcomes'!$C$2:$C$101,A12)=0,"ORPHAN_MAPPING","")))))</x:f>
      </x:c>
    </x:row>
    <x:row r="13">
      <x:c r="D13" t="str">
        <x:f>IF(A13="","",IF(E13="","Accepted","Held"))</x:f>
      </x:c>
      <x:c r="E13" t="str">
        <x:f>IF(COUNTA(A13:C13)=0,"",IF(OR(A13="",B13="",C13="",OR(LOWER(TRIM(A13))="unknown",LOWER(TRIM(A13))="not applicable",LOWER(TRIM(A13))="n/a",LOWER(TRIM(A13))="na",LOWER(TRIM(A13))="pending",LOWER(TRIM(A13))="unavailable",LOWER(TRIM(A13))="denied",LOWER(TRIM(A13))="none",LOWER(TRIM(A13))="tbd",LOWER(TRIM(A13))="to be determined",LOWER(TRIM(A13))="-"),OR(LOWER(TRIM(B13))="unknown",LOWER(TRIM(B13))="not applicable",LOWER(TRIM(B13))="n/a",LOWER(TRIM(B13))="na",LOWER(TRIM(B13))="pending",LOWER(TRIM(B13))="unavailable",LOWER(TRIM(B13))="denied",LOWER(TRIM(B13))="none",LOWER(TRIM(B13))="tbd",LOWER(TRIM(B13))="to be determined",LOWER(TRIM(B13))="-"),OR(LOWER(TRIM(C13))="unknown",LOWER(TRIM(C13))="not applicable",LOWER(TRIM(C13))="n/a",LOWER(TRIM(C13))="na",LOWER(TRIM(C13))="pending",LOWER(TRIM(C13))="unavailable",LOWER(TRIM(C13))="denied",LOWER(TRIM(C13))="none",LOWER(TRIM(C13))="tbd",LOWER(TRIM(C13))="to be determined",LOWER(TRIM(C13))="-")),"MISSING_OR_PLACEHOLDER",IF(OR(LOWER(TRIM(B13))="captured_ad_id",LOWER(TRIM(B13))="ad_id",LOWER(TRIM(B13))="captured_account_id",LOWER(TRIM(B13))="account_id"),"METHOD_NOT_PROVENANCE",IF(COUNTIF($A$2:$A$101,A13)&gt;1,"MISSING_OR_DUPLICATE_MAPPING",IF(COUNTIF('CRM outcomes'!$C$2:$C$101,A13)=0,"ORPHAN_MAPPING","")))))</x:f>
      </x:c>
    </x:row>
    <x:row r="14">
      <x:c r="D14" t="str">
        <x:f>IF(A14="","",IF(E14="","Accepted","Held"))</x:f>
      </x:c>
      <x:c r="E14" t="str">
        <x:f>IF(COUNTA(A14:C14)=0,"",IF(OR(A14="",B14="",C14="",OR(LOWER(TRIM(A14))="unknown",LOWER(TRIM(A14))="not applicable",LOWER(TRIM(A14))="n/a",LOWER(TRIM(A14))="na",LOWER(TRIM(A14))="pending",LOWER(TRIM(A14))="unavailable",LOWER(TRIM(A14))="denied",LOWER(TRIM(A14))="none",LOWER(TRIM(A14))="tbd",LOWER(TRIM(A14))="to be determined",LOWER(TRIM(A14))="-"),OR(LOWER(TRIM(B14))="unknown",LOWER(TRIM(B14))="not applicable",LOWER(TRIM(B14))="n/a",LOWER(TRIM(B14))="na",LOWER(TRIM(B14))="pending",LOWER(TRIM(B14))="unavailable",LOWER(TRIM(B14))="denied",LOWER(TRIM(B14))="none",LOWER(TRIM(B14))="tbd",LOWER(TRIM(B14))="to be determined",LOWER(TRIM(B14))="-"),OR(LOWER(TRIM(C14))="unknown",LOWER(TRIM(C14))="not applicable",LOWER(TRIM(C14))="n/a",LOWER(TRIM(C14))="na",LOWER(TRIM(C14))="pending",LOWER(TRIM(C14))="unavailable",LOWER(TRIM(C14))="denied",LOWER(TRIM(C14))="none",LOWER(TRIM(C14))="tbd",LOWER(TRIM(C14))="to be determined",LOWER(TRIM(C14))="-")),"MISSING_OR_PLACEHOLDER",IF(OR(LOWER(TRIM(B14))="captured_ad_id",LOWER(TRIM(B14))="ad_id",LOWER(TRIM(B14))="captured_account_id",LOWER(TRIM(B14))="account_id"),"METHOD_NOT_PROVENANCE",IF(COUNTIF($A$2:$A$101,A14)&gt;1,"MISSING_OR_DUPLICATE_MAPPING",IF(COUNTIF('CRM outcomes'!$C$2:$C$101,A14)=0,"ORPHAN_MAPPING","")))))</x:f>
      </x:c>
    </x:row>
    <x:row r="15">
      <x:c r="D15" t="str">
        <x:f>IF(A15="","",IF(E15="","Accepted","Held"))</x:f>
      </x:c>
      <x:c r="E15" t="str">
        <x:f>IF(COUNTA(A15:C15)=0,"",IF(OR(A15="",B15="",C15="",OR(LOWER(TRIM(A15))="unknown",LOWER(TRIM(A15))="not applicable",LOWER(TRIM(A15))="n/a",LOWER(TRIM(A15))="na",LOWER(TRIM(A15))="pending",LOWER(TRIM(A15))="unavailable",LOWER(TRIM(A15))="denied",LOWER(TRIM(A15))="none",LOWER(TRIM(A15))="tbd",LOWER(TRIM(A15))="to be determined",LOWER(TRIM(A15))="-"),OR(LOWER(TRIM(B15))="unknown",LOWER(TRIM(B15))="not applicable",LOWER(TRIM(B15))="n/a",LOWER(TRIM(B15))="na",LOWER(TRIM(B15))="pending",LOWER(TRIM(B15))="unavailable",LOWER(TRIM(B15))="denied",LOWER(TRIM(B15))="none",LOWER(TRIM(B15))="tbd",LOWER(TRIM(B15))="to be determined",LOWER(TRIM(B15))="-"),OR(LOWER(TRIM(C15))="unknown",LOWER(TRIM(C15))="not applicable",LOWER(TRIM(C15))="n/a",LOWER(TRIM(C15))="na",LOWER(TRIM(C15))="pending",LOWER(TRIM(C15))="unavailable",LOWER(TRIM(C15))="denied",LOWER(TRIM(C15))="none",LOWER(TRIM(C15))="tbd",LOWER(TRIM(C15))="to be determined",LOWER(TRIM(C15))="-")),"MISSING_OR_PLACEHOLDER",IF(OR(LOWER(TRIM(B15))="captured_ad_id",LOWER(TRIM(B15))="ad_id",LOWER(TRIM(B15))="captured_account_id",LOWER(TRIM(B15))="account_id"),"METHOD_NOT_PROVENANCE",IF(COUNTIF($A$2:$A$101,A15)&gt;1,"MISSING_OR_DUPLICATE_MAPPING",IF(COUNTIF('CRM outcomes'!$C$2:$C$101,A15)=0,"ORPHAN_MAPPING","")))))</x:f>
      </x:c>
    </x:row>
    <x:row r="16">
      <x:c r="D16" t="str">
        <x:f>IF(A16="","",IF(E16="","Accepted","Held"))</x:f>
      </x:c>
      <x:c r="E16" t="str">
        <x:f>IF(COUNTA(A16:C16)=0,"",IF(OR(A16="",B16="",C16="",OR(LOWER(TRIM(A16))="unknown",LOWER(TRIM(A16))="not applicable",LOWER(TRIM(A16))="n/a",LOWER(TRIM(A16))="na",LOWER(TRIM(A16))="pending",LOWER(TRIM(A16))="unavailable",LOWER(TRIM(A16))="denied",LOWER(TRIM(A16))="none",LOWER(TRIM(A16))="tbd",LOWER(TRIM(A16))="to be determined",LOWER(TRIM(A16))="-"),OR(LOWER(TRIM(B16))="unknown",LOWER(TRIM(B16))="not applicable",LOWER(TRIM(B16))="n/a",LOWER(TRIM(B16))="na",LOWER(TRIM(B16))="pending",LOWER(TRIM(B16))="unavailable",LOWER(TRIM(B16))="denied",LOWER(TRIM(B16))="none",LOWER(TRIM(B16))="tbd",LOWER(TRIM(B16))="to be determined",LOWER(TRIM(B16))="-"),OR(LOWER(TRIM(C16))="unknown",LOWER(TRIM(C16))="not applicable",LOWER(TRIM(C16))="n/a",LOWER(TRIM(C16))="na",LOWER(TRIM(C16))="pending",LOWER(TRIM(C16))="unavailable",LOWER(TRIM(C16))="denied",LOWER(TRIM(C16))="none",LOWER(TRIM(C16))="tbd",LOWER(TRIM(C16))="to be determined",LOWER(TRIM(C16))="-")),"MISSING_OR_PLACEHOLDER",IF(OR(LOWER(TRIM(B16))="captured_ad_id",LOWER(TRIM(B16))="ad_id",LOWER(TRIM(B16))="captured_account_id",LOWER(TRIM(B16))="account_id"),"METHOD_NOT_PROVENANCE",IF(COUNTIF($A$2:$A$101,A16)&gt;1,"MISSING_OR_DUPLICATE_MAPPING",IF(COUNTIF('CRM outcomes'!$C$2:$C$101,A16)=0,"ORPHAN_MAPPING","")))))</x:f>
      </x:c>
    </x:row>
    <x:row r="17">
      <x:c r="D17" t="str">
        <x:f>IF(A17="","",IF(E17="","Accepted","Held"))</x:f>
      </x:c>
      <x:c r="E17" t="str">
        <x:f>IF(COUNTA(A17:C17)=0,"",IF(OR(A17="",B17="",C17="",OR(LOWER(TRIM(A17))="unknown",LOWER(TRIM(A17))="not applicable",LOWER(TRIM(A17))="n/a",LOWER(TRIM(A17))="na",LOWER(TRIM(A17))="pending",LOWER(TRIM(A17))="unavailable",LOWER(TRIM(A17))="denied",LOWER(TRIM(A17))="none",LOWER(TRIM(A17))="tbd",LOWER(TRIM(A17))="to be determined",LOWER(TRIM(A17))="-"),OR(LOWER(TRIM(B17))="unknown",LOWER(TRIM(B17))="not applicable",LOWER(TRIM(B17))="n/a",LOWER(TRIM(B17))="na",LOWER(TRIM(B17))="pending",LOWER(TRIM(B17))="unavailable",LOWER(TRIM(B17))="denied",LOWER(TRIM(B17))="none",LOWER(TRIM(B17))="tbd",LOWER(TRIM(B17))="to be determined",LOWER(TRIM(B17))="-"),OR(LOWER(TRIM(C17))="unknown",LOWER(TRIM(C17))="not applicable",LOWER(TRIM(C17))="n/a",LOWER(TRIM(C17))="na",LOWER(TRIM(C17))="pending",LOWER(TRIM(C17))="unavailable",LOWER(TRIM(C17))="denied",LOWER(TRIM(C17))="none",LOWER(TRIM(C17))="tbd",LOWER(TRIM(C17))="to be determined",LOWER(TRIM(C17))="-")),"MISSING_OR_PLACEHOLDER",IF(OR(LOWER(TRIM(B17))="captured_ad_id",LOWER(TRIM(B17))="ad_id",LOWER(TRIM(B17))="captured_account_id",LOWER(TRIM(B17))="account_id"),"METHOD_NOT_PROVENANCE",IF(COUNTIF($A$2:$A$101,A17)&gt;1,"MISSING_OR_DUPLICATE_MAPPING",IF(COUNTIF('CRM outcomes'!$C$2:$C$101,A17)=0,"ORPHAN_MAPPING","")))))</x:f>
      </x:c>
    </x:row>
    <x:row r="18">
      <x:c r="D18" t="str">
        <x:f>IF(A18="","",IF(E18="","Accepted","Held"))</x:f>
      </x:c>
      <x:c r="E18" t="str">
        <x:f>IF(COUNTA(A18:C18)=0,"",IF(OR(A18="",B18="",C18="",OR(LOWER(TRIM(A18))="unknown",LOWER(TRIM(A18))="not applicable",LOWER(TRIM(A18))="n/a",LOWER(TRIM(A18))="na",LOWER(TRIM(A18))="pending",LOWER(TRIM(A18))="unavailable",LOWER(TRIM(A18))="denied",LOWER(TRIM(A18))="none",LOWER(TRIM(A18))="tbd",LOWER(TRIM(A18))="to be determined",LOWER(TRIM(A18))="-"),OR(LOWER(TRIM(B18))="unknown",LOWER(TRIM(B18))="not applicable",LOWER(TRIM(B18))="n/a",LOWER(TRIM(B18))="na",LOWER(TRIM(B18))="pending",LOWER(TRIM(B18))="unavailable",LOWER(TRIM(B18))="denied",LOWER(TRIM(B18))="none",LOWER(TRIM(B18))="tbd",LOWER(TRIM(B18))="to be determined",LOWER(TRIM(B18))="-"),OR(LOWER(TRIM(C18))="unknown",LOWER(TRIM(C18))="not applicable",LOWER(TRIM(C18))="n/a",LOWER(TRIM(C18))="na",LOWER(TRIM(C18))="pending",LOWER(TRIM(C18))="unavailable",LOWER(TRIM(C18))="denied",LOWER(TRIM(C18))="none",LOWER(TRIM(C18))="tbd",LOWER(TRIM(C18))="to be determined",LOWER(TRIM(C18))="-")),"MISSING_OR_PLACEHOLDER",IF(OR(LOWER(TRIM(B18))="captured_ad_id",LOWER(TRIM(B18))="ad_id",LOWER(TRIM(B18))="captured_account_id",LOWER(TRIM(B18))="account_id"),"METHOD_NOT_PROVENANCE",IF(COUNTIF($A$2:$A$101,A18)&gt;1,"MISSING_OR_DUPLICATE_MAPPING",IF(COUNTIF('CRM outcomes'!$C$2:$C$101,A18)=0,"ORPHAN_MAPPING","")))))</x:f>
      </x:c>
    </x:row>
    <x:row r="19">
      <x:c r="D19" t="str">
        <x:f>IF(A19="","",IF(E19="","Accepted","Held"))</x:f>
      </x:c>
      <x:c r="E19" t="str">
        <x:f>IF(COUNTA(A19:C19)=0,"",IF(OR(A19="",B19="",C19="",OR(LOWER(TRIM(A19))="unknown",LOWER(TRIM(A19))="not applicable",LOWER(TRIM(A19))="n/a",LOWER(TRIM(A19))="na",LOWER(TRIM(A19))="pending",LOWER(TRIM(A19))="unavailable",LOWER(TRIM(A19))="denied",LOWER(TRIM(A19))="none",LOWER(TRIM(A19))="tbd",LOWER(TRIM(A19))="to be determined",LOWER(TRIM(A19))="-"),OR(LOWER(TRIM(B19))="unknown",LOWER(TRIM(B19))="not applicable",LOWER(TRIM(B19))="n/a",LOWER(TRIM(B19))="na",LOWER(TRIM(B19))="pending",LOWER(TRIM(B19))="unavailable",LOWER(TRIM(B19))="denied",LOWER(TRIM(B19))="none",LOWER(TRIM(B19))="tbd",LOWER(TRIM(B19))="to be determined",LOWER(TRIM(B19))="-"),OR(LOWER(TRIM(C19))="unknown",LOWER(TRIM(C19))="not applicable",LOWER(TRIM(C19))="n/a",LOWER(TRIM(C19))="na",LOWER(TRIM(C19))="pending",LOWER(TRIM(C19))="unavailable",LOWER(TRIM(C19))="denied",LOWER(TRIM(C19))="none",LOWER(TRIM(C19))="tbd",LOWER(TRIM(C19))="to be determined",LOWER(TRIM(C19))="-")),"MISSING_OR_PLACEHOLDER",IF(OR(LOWER(TRIM(B19))="captured_ad_id",LOWER(TRIM(B19))="ad_id",LOWER(TRIM(B19))="captured_account_id",LOWER(TRIM(B19))="account_id"),"METHOD_NOT_PROVENANCE",IF(COUNTIF($A$2:$A$101,A19)&gt;1,"MISSING_OR_DUPLICATE_MAPPING",IF(COUNTIF('CRM outcomes'!$C$2:$C$101,A19)=0,"ORPHAN_MAPPING","")))))</x:f>
      </x:c>
    </x:row>
    <x:row r="20">
      <x:c r="D20" t="str">
        <x:f>IF(A20="","",IF(E20="","Accepted","Held"))</x:f>
      </x:c>
      <x:c r="E20" t="str">
        <x:f>IF(COUNTA(A20:C20)=0,"",IF(OR(A20="",B20="",C20="",OR(LOWER(TRIM(A20))="unknown",LOWER(TRIM(A20))="not applicable",LOWER(TRIM(A20))="n/a",LOWER(TRIM(A20))="na",LOWER(TRIM(A20))="pending",LOWER(TRIM(A20))="unavailable",LOWER(TRIM(A20))="denied",LOWER(TRIM(A20))="none",LOWER(TRIM(A20))="tbd",LOWER(TRIM(A20))="to be determined",LOWER(TRIM(A20))="-"),OR(LOWER(TRIM(B20))="unknown",LOWER(TRIM(B20))="not applicable",LOWER(TRIM(B20))="n/a",LOWER(TRIM(B20))="na",LOWER(TRIM(B20))="pending",LOWER(TRIM(B20))="unavailable",LOWER(TRIM(B20))="denied",LOWER(TRIM(B20))="none",LOWER(TRIM(B20))="tbd",LOWER(TRIM(B20))="to be determined",LOWER(TRIM(B20))="-"),OR(LOWER(TRIM(C20))="unknown",LOWER(TRIM(C20))="not applicable",LOWER(TRIM(C20))="n/a",LOWER(TRIM(C20))="na",LOWER(TRIM(C20))="pending",LOWER(TRIM(C20))="unavailable",LOWER(TRIM(C20))="denied",LOWER(TRIM(C20))="none",LOWER(TRIM(C20))="tbd",LOWER(TRIM(C20))="to be determined",LOWER(TRIM(C20))="-")),"MISSING_OR_PLACEHOLDER",IF(OR(LOWER(TRIM(B20))="captured_ad_id",LOWER(TRIM(B20))="ad_id",LOWER(TRIM(B20))="captured_account_id",LOWER(TRIM(B20))="account_id"),"METHOD_NOT_PROVENANCE",IF(COUNTIF($A$2:$A$101,A20)&gt;1,"MISSING_OR_DUPLICATE_MAPPING",IF(COUNTIF('CRM outcomes'!$C$2:$C$101,A20)=0,"ORPHAN_MAPPING","")))))</x:f>
      </x:c>
    </x:row>
    <x:row r="21">
      <x:c r="D21" t="str">
        <x:f>IF(A21="","",IF(E21="","Accepted","Held"))</x:f>
      </x:c>
      <x:c r="E21" t="str">
        <x:f>IF(COUNTA(A21:C21)=0,"",IF(OR(A21="",B21="",C21="",OR(LOWER(TRIM(A21))="unknown",LOWER(TRIM(A21))="not applicable",LOWER(TRIM(A21))="n/a",LOWER(TRIM(A21))="na",LOWER(TRIM(A21))="pending",LOWER(TRIM(A21))="unavailable",LOWER(TRIM(A21))="denied",LOWER(TRIM(A21))="none",LOWER(TRIM(A21))="tbd",LOWER(TRIM(A21))="to be determined",LOWER(TRIM(A21))="-"),OR(LOWER(TRIM(B21))="unknown",LOWER(TRIM(B21))="not applicable",LOWER(TRIM(B21))="n/a",LOWER(TRIM(B21))="na",LOWER(TRIM(B21))="pending",LOWER(TRIM(B21))="unavailable",LOWER(TRIM(B21))="denied",LOWER(TRIM(B21))="none",LOWER(TRIM(B21))="tbd",LOWER(TRIM(B21))="to be determined",LOWER(TRIM(B21))="-"),OR(LOWER(TRIM(C21))="unknown",LOWER(TRIM(C21))="not applicable",LOWER(TRIM(C21))="n/a",LOWER(TRIM(C21))="na",LOWER(TRIM(C21))="pending",LOWER(TRIM(C21))="unavailable",LOWER(TRIM(C21))="denied",LOWER(TRIM(C21))="none",LOWER(TRIM(C21))="tbd",LOWER(TRIM(C21))="to be determined",LOWER(TRIM(C21))="-")),"MISSING_OR_PLACEHOLDER",IF(OR(LOWER(TRIM(B21))="captured_ad_id",LOWER(TRIM(B21))="ad_id",LOWER(TRIM(B21))="captured_account_id",LOWER(TRIM(B21))="account_id"),"METHOD_NOT_PROVENANCE",IF(COUNTIF($A$2:$A$101,A21)&gt;1,"MISSING_OR_DUPLICATE_MAPPING",IF(COUNTIF('CRM outcomes'!$C$2:$C$101,A21)=0,"ORPHAN_MAPPING","")))))</x:f>
      </x:c>
    </x:row>
    <x:row r="22">
      <x:c r="D22" t="str">
        <x:f>IF(A22="","",IF(E22="","Accepted","Held"))</x:f>
      </x:c>
      <x:c r="E22" t="str">
        <x:f>IF(COUNTA(A22:C22)=0,"",IF(OR(A22="",B22="",C22="",OR(LOWER(TRIM(A22))="unknown",LOWER(TRIM(A22))="not applicable",LOWER(TRIM(A22))="n/a",LOWER(TRIM(A22))="na",LOWER(TRIM(A22))="pending",LOWER(TRIM(A22))="unavailable",LOWER(TRIM(A22))="denied",LOWER(TRIM(A22))="none",LOWER(TRIM(A22))="tbd",LOWER(TRIM(A22))="to be determined",LOWER(TRIM(A22))="-"),OR(LOWER(TRIM(B22))="unknown",LOWER(TRIM(B22))="not applicable",LOWER(TRIM(B22))="n/a",LOWER(TRIM(B22))="na",LOWER(TRIM(B22))="pending",LOWER(TRIM(B22))="unavailable",LOWER(TRIM(B22))="denied",LOWER(TRIM(B22))="none",LOWER(TRIM(B22))="tbd",LOWER(TRIM(B22))="to be determined",LOWER(TRIM(B22))="-"),OR(LOWER(TRIM(C22))="unknown",LOWER(TRIM(C22))="not applicable",LOWER(TRIM(C22))="n/a",LOWER(TRIM(C22))="na",LOWER(TRIM(C22))="pending",LOWER(TRIM(C22))="unavailable",LOWER(TRIM(C22))="denied",LOWER(TRIM(C22))="none",LOWER(TRIM(C22))="tbd",LOWER(TRIM(C22))="to be determined",LOWER(TRIM(C22))="-")),"MISSING_OR_PLACEHOLDER",IF(OR(LOWER(TRIM(B22))="captured_ad_id",LOWER(TRIM(B22))="ad_id",LOWER(TRIM(B22))="captured_account_id",LOWER(TRIM(B22))="account_id"),"METHOD_NOT_PROVENANCE",IF(COUNTIF($A$2:$A$101,A22)&gt;1,"MISSING_OR_DUPLICATE_MAPPING",IF(COUNTIF('CRM outcomes'!$C$2:$C$101,A22)=0,"ORPHAN_MAPPING","")))))</x:f>
      </x:c>
    </x:row>
    <x:row r="23">
      <x:c r="D23" t="str">
        <x:f>IF(A23="","",IF(E23="","Accepted","Held"))</x:f>
      </x:c>
      <x:c r="E23" t="str">
        <x:f>IF(COUNTA(A23:C23)=0,"",IF(OR(A23="",B23="",C23="",OR(LOWER(TRIM(A23))="unknown",LOWER(TRIM(A23))="not applicable",LOWER(TRIM(A23))="n/a",LOWER(TRIM(A23))="na",LOWER(TRIM(A23))="pending",LOWER(TRIM(A23))="unavailable",LOWER(TRIM(A23))="denied",LOWER(TRIM(A23))="none",LOWER(TRIM(A23))="tbd",LOWER(TRIM(A23))="to be determined",LOWER(TRIM(A23))="-"),OR(LOWER(TRIM(B23))="unknown",LOWER(TRIM(B23))="not applicable",LOWER(TRIM(B23))="n/a",LOWER(TRIM(B23))="na",LOWER(TRIM(B23))="pending",LOWER(TRIM(B23))="unavailable",LOWER(TRIM(B23))="denied",LOWER(TRIM(B23))="none",LOWER(TRIM(B23))="tbd",LOWER(TRIM(B23))="to be determined",LOWER(TRIM(B23))="-"),OR(LOWER(TRIM(C23))="unknown",LOWER(TRIM(C23))="not applicable",LOWER(TRIM(C23))="n/a",LOWER(TRIM(C23))="na",LOWER(TRIM(C23))="pending",LOWER(TRIM(C23))="unavailable",LOWER(TRIM(C23))="denied",LOWER(TRIM(C23))="none",LOWER(TRIM(C23))="tbd",LOWER(TRIM(C23))="to be determined",LOWER(TRIM(C23))="-")),"MISSING_OR_PLACEHOLDER",IF(OR(LOWER(TRIM(B23))="captured_ad_id",LOWER(TRIM(B23))="ad_id",LOWER(TRIM(B23))="captured_account_id",LOWER(TRIM(B23))="account_id"),"METHOD_NOT_PROVENANCE",IF(COUNTIF($A$2:$A$101,A23)&gt;1,"MISSING_OR_DUPLICATE_MAPPING",IF(COUNTIF('CRM outcomes'!$C$2:$C$101,A23)=0,"ORPHAN_MAPPING","")))))</x:f>
      </x:c>
    </x:row>
    <x:row r="24">
      <x:c r="D24" t="str">
        <x:f>IF(A24="","",IF(E24="","Accepted","Held"))</x:f>
      </x:c>
      <x:c r="E24" t="str">
        <x:f>IF(COUNTA(A24:C24)=0,"",IF(OR(A24="",B24="",C24="",OR(LOWER(TRIM(A24))="unknown",LOWER(TRIM(A24))="not applicable",LOWER(TRIM(A24))="n/a",LOWER(TRIM(A24))="na",LOWER(TRIM(A24))="pending",LOWER(TRIM(A24))="unavailable",LOWER(TRIM(A24))="denied",LOWER(TRIM(A24))="none",LOWER(TRIM(A24))="tbd",LOWER(TRIM(A24))="to be determined",LOWER(TRIM(A24))="-"),OR(LOWER(TRIM(B24))="unknown",LOWER(TRIM(B24))="not applicable",LOWER(TRIM(B24))="n/a",LOWER(TRIM(B24))="na",LOWER(TRIM(B24))="pending",LOWER(TRIM(B24))="unavailable",LOWER(TRIM(B24))="denied",LOWER(TRIM(B24))="none",LOWER(TRIM(B24))="tbd",LOWER(TRIM(B24))="to be determined",LOWER(TRIM(B24))="-"),OR(LOWER(TRIM(C24))="unknown",LOWER(TRIM(C24))="not applicable",LOWER(TRIM(C24))="n/a",LOWER(TRIM(C24))="na",LOWER(TRIM(C24))="pending",LOWER(TRIM(C24))="unavailable",LOWER(TRIM(C24))="denied",LOWER(TRIM(C24))="none",LOWER(TRIM(C24))="tbd",LOWER(TRIM(C24))="to be determined",LOWER(TRIM(C24))="-")),"MISSING_OR_PLACEHOLDER",IF(OR(LOWER(TRIM(B24))="captured_ad_id",LOWER(TRIM(B24))="ad_id",LOWER(TRIM(B24))="captured_account_id",LOWER(TRIM(B24))="account_id"),"METHOD_NOT_PROVENANCE",IF(COUNTIF($A$2:$A$101,A24)&gt;1,"MISSING_OR_DUPLICATE_MAPPING",IF(COUNTIF('CRM outcomes'!$C$2:$C$101,A24)=0,"ORPHAN_MAPPING","")))))</x:f>
      </x:c>
    </x:row>
    <x:row r="25">
      <x:c r="D25" t="str">
        <x:f>IF(A25="","",IF(E25="","Accepted","Held"))</x:f>
      </x:c>
      <x:c r="E25" t="str">
        <x:f>IF(COUNTA(A25:C25)=0,"",IF(OR(A25="",B25="",C25="",OR(LOWER(TRIM(A25))="unknown",LOWER(TRIM(A25))="not applicable",LOWER(TRIM(A25))="n/a",LOWER(TRIM(A25))="na",LOWER(TRIM(A25))="pending",LOWER(TRIM(A25))="unavailable",LOWER(TRIM(A25))="denied",LOWER(TRIM(A25))="none",LOWER(TRIM(A25))="tbd",LOWER(TRIM(A25))="to be determined",LOWER(TRIM(A25))="-"),OR(LOWER(TRIM(B25))="unknown",LOWER(TRIM(B25))="not applicable",LOWER(TRIM(B25))="n/a",LOWER(TRIM(B25))="na",LOWER(TRIM(B25))="pending",LOWER(TRIM(B25))="unavailable",LOWER(TRIM(B25))="denied",LOWER(TRIM(B25))="none",LOWER(TRIM(B25))="tbd",LOWER(TRIM(B25))="to be determined",LOWER(TRIM(B25))="-"),OR(LOWER(TRIM(C25))="unknown",LOWER(TRIM(C25))="not applicable",LOWER(TRIM(C25))="n/a",LOWER(TRIM(C25))="na",LOWER(TRIM(C25))="pending",LOWER(TRIM(C25))="unavailable",LOWER(TRIM(C25))="denied",LOWER(TRIM(C25))="none",LOWER(TRIM(C25))="tbd",LOWER(TRIM(C25))="to be determined",LOWER(TRIM(C25))="-")),"MISSING_OR_PLACEHOLDER",IF(OR(LOWER(TRIM(B25))="captured_ad_id",LOWER(TRIM(B25))="ad_id",LOWER(TRIM(B25))="captured_account_id",LOWER(TRIM(B25))="account_id"),"METHOD_NOT_PROVENANCE",IF(COUNTIF($A$2:$A$101,A25)&gt;1,"MISSING_OR_DUPLICATE_MAPPING",IF(COUNTIF('CRM outcomes'!$C$2:$C$101,A25)=0,"ORPHAN_MAPPING","")))))</x:f>
      </x:c>
    </x:row>
    <x:row r="26">
      <x:c r="D26" t="str">
        <x:f>IF(A26="","",IF(E26="","Accepted","Held"))</x:f>
      </x:c>
      <x:c r="E26" t="str">
        <x:f>IF(COUNTA(A26:C26)=0,"",IF(OR(A26="",B26="",C26="",OR(LOWER(TRIM(A26))="unknown",LOWER(TRIM(A26))="not applicable",LOWER(TRIM(A26))="n/a",LOWER(TRIM(A26))="na",LOWER(TRIM(A26))="pending",LOWER(TRIM(A26))="unavailable",LOWER(TRIM(A26))="denied",LOWER(TRIM(A26))="none",LOWER(TRIM(A26))="tbd",LOWER(TRIM(A26))="to be determined",LOWER(TRIM(A26))="-"),OR(LOWER(TRIM(B26))="unknown",LOWER(TRIM(B26))="not applicable",LOWER(TRIM(B26))="n/a",LOWER(TRIM(B26))="na",LOWER(TRIM(B26))="pending",LOWER(TRIM(B26))="unavailable",LOWER(TRIM(B26))="denied",LOWER(TRIM(B26))="none",LOWER(TRIM(B26))="tbd",LOWER(TRIM(B26))="to be determined",LOWER(TRIM(B26))="-"),OR(LOWER(TRIM(C26))="unknown",LOWER(TRIM(C26))="not applicable",LOWER(TRIM(C26))="n/a",LOWER(TRIM(C26))="na",LOWER(TRIM(C26))="pending",LOWER(TRIM(C26))="unavailable",LOWER(TRIM(C26))="denied",LOWER(TRIM(C26))="none",LOWER(TRIM(C26))="tbd",LOWER(TRIM(C26))="to be determined",LOWER(TRIM(C26))="-")),"MISSING_OR_PLACEHOLDER",IF(OR(LOWER(TRIM(B26))="captured_ad_id",LOWER(TRIM(B26))="ad_id",LOWER(TRIM(B26))="captured_account_id",LOWER(TRIM(B26))="account_id"),"METHOD_NOT_PROVENANCE",IF(COUNTIF($A$2:$A$101,A26)&gt;1,"MISSING_OR_DUPLICATE_MAPPING",IF(COUNTIF('CRM outcomes'!$C$2:$C$101,A26)=0,"ORPHAN_MAPPING","")))))</x:f>
      </x:c>
    </x:row>
    <x:row r="27">
      <x:c r="D27" t="str">
        <x:f>IF(A27="","",IF(E27="","Accepted","Held"))</x:f>
      </x:c>
      <x:c r="E27" t="str">
        <x:f>IF(COUNTA(A27:C27)=0,"",IF(OR(A27="",B27="",C27="",OR(LOWER(TRIM(A27))="unknown",LOWER(TRIM(A27))="not applicable",LOWER(TRIM(A27))="n/a",LOWER(TRIM(A27))="na",LOWER(TRIM(A27))="pending",LOWER(TRIM(A27))="unavailable",LOWER(TRIM(A27))="denied",LOWER(TRIM(A27))="none",LOWER(TRIM(A27))="tbd",LOWER(TRIM(A27))="to be determined",LOWER(TRIM(A27))="-"),OR(LOWER(TRIM(B27))="unknown",LOWER(TRIM(B27))="not applicable",LOWER(TRIM(B27))="n/a",LOWER(TRIM(B27))="na",LOWER(TRIM(B27))="pending",LOWER(TRIM(B27))="unavailable",LOWER(TRIM(B27))="denied",LOWER(TRIM(B27))="none",LOWER(TRIM(B27))="tbd",LOWER(TRIM(B27))="to be determined",LOWER(TRIM(B27))="-"),OR(LOWER(TRIM(C27))="unknown",LOWER(TRIM(C27))="not applicable",LOWER(TRIM(C27))="n/a",LOWER(TRIM(C27))="na",LOWER(TRIM(C27))="pending",LOWER(TRIM(C27))="unavailable",LOWER(TRIM(C27))="denied",LOWER(TRIM(C27))="none",LOWER(TRIM(C27))="tbd",LOWER(TRIM(C27))="to be determined",LOWER(TRIM(C27))="-")),"MISSING_OR_PLACEHOLDER",IF(OR(LOWER(TRIM(B27))="captured_ad_id",LOWER(TRIM(B27))="ad_id",LOWER(TRIM(B27))="captured_account_id",LOWER(TRIM(B27))="account_id"),"METHOD_NOT_PROVENANCE",IF(COUNTIF($A$2:$A$101,A27)&gt;1,"MISSING_OR_DUPLICATE_MAPPING",IF(COUNTIF('CRM outcomes'!$C$2:$C$101,A27)=0,"ORPHAN_MAPPING","")))))</x:f>
      </x:c>
    </x:row>
    <x:row r="28">
      <x:c r="D28" t="str">
        <x:f>IF(A28="","",IF(E28="","Accepted","Held"))</x:f>
      </x:c>
      <x:c r="E28" t="str">
        <x:f>IF(COUNTA(A28:C28)=0,"",IF(OR(A28="",B28="",C28="",OR(LOWER(TRIM(A28))="unknown",LOWER(TRIM(A28))="not applicable",LOWER(TRIM(A28))="n/a",LOWER(TRIM(A28))="na",LOWER(TRIM(A28))="pending",LOWER(TRIM(A28))="unavailable",LOWER(TRIM(A28))="denied",LOWER(TRIM(A28))="none",LOWER(TRIM(A28))="tbd",LOWER(TRIM(A28))="to be determined",LOWER(TRIM(A28))="-"),OR(LOWER(TRIM(B28))="unknown",LOWER(TRIM(B28))="not applicable",LOWER(TRIM(B28))="n/a",LOWER(TRIM(B28))="na",LOWER(TRIM(B28))="pending",LOWER(TRIM(B28))="unavailable",LOWER(TRIM(B28))="denied",LOWER(TRIM(B28))="none",LOWER(TRIM(B28))="tbd",LOWER(TRIM(B28))="to be determined",LOWER(TRIM(B28))="-"),OR(LOWER(TRIM(C28))="unknown",LOWER(TRIM(C28))="not applicable",LOWER(TRIM(C28))="n/a",LOWER(TRIM(C28))="na",LOWER(TRIM(C28))="pending",LOWER(TRIM(C28))="unavailable",LOWER(TRIM(C28))="denied",LOWER(TRIM(C28))="none",LOWER(TRIM(C28))="tbd",LOWER(TRIM(C28))="to be determined",LOWER(TRIM(C28))="-")),"MISSING_OR_PLACEHOLDER",IF(OR(LOWER(TRIM(B28))="captured_ad_id",LOWER(TRIM(B28))="ad_id",LOWER(TRIM(B28))="captured_account_id",LOWER(TRIM(B28))="account_id"),"METHOD_NOT_PROVENANCE",IF(COUNTIF($A$2:$A$101,A28)&gt;1,"MISSING_OR_DUPLICATE_MAPPING",IF(COUNTIF('CRM outcomes'!$C$2:$C$101,A28)=0,"ORPHAN_MAPPING","")))))</x:f>
      </x:c>
    </x:row>
    <x:row r="29">
      <x:c r="D29" t="str">
        <x:f>IF(A29="","",IF(E29="","Accepted","Held"))</x:f>
      </x:c>
      <x:c r="E29" t="str">
        <x:f>IF(COUNTA(A29:C29)=0,"",IF(OR(A29="",B29="",C29="",OR(LOWER(TRIM(A29))="unknown",LOWER(TRIM(A29))="not applicable",LOWER(TRIM(A29))="n/a",LOWER(TRIM(A29))="na",LOWER(TRIM(A29))="pending",LOWER(TRIM(A29))="unavailable",LOWER(TRIM(A29))="denied",LOWER(TRIM(A29))="none",LOWER(TRIM(A29))="tbd",LOWER(TRIM(A29))="to be determined",LOWER(TRIM(A29))="-"),OR(LOWER(TRIM(B29))="unknown",LOWER(TRIM(B29))="not applicable",LOWER(TRIM(B29))="n/a",LOWER(TRIM(B29))="na",LOWER(TRIM(B29))="pending",LOWER(TRIM(B29))="unavailable",LOWER(TRIM(B29))="denied",LOWER(TRIM(B29))="none",LOWER(TRIM(B29))="tbd",LOWER(TRIM(B29))="to be determined",LOWER(TRIM(B29))="-"),OR(LOWER(TRIM(C29))="unknown",LOWER(TRIM(C29))="not applicable",LOWER(TRIM(C29))="n/a",LOWER(TRIM(C29))="na",LOWER(TRIM(C29))="pending",LOWER(TRIM(C29))="unavailable",LOWER(TRIM(C29))="denied",LOWER(TRIM(C29))="none",LOWER(TRIM(C29))="tbd",LOWER(TRIM(C29))="to be determined",LOWER(TRIM(C29))="-")),"MISSING_OR_PLACEHOLDER",IF(OR(LOWER(TRIM(B29))="captured_ad_id",LOWER(TRIM(B29))="ad_id",LOWER(TRIM(B29))="captured_account_id",LOWER(TRIM(B29))="account_id"),"METHOD_NOT_PROVENANCE",IF(COUNTIF($A$2:$A$101,A29)&gt;1,"MISSING_OR_DUPLICATE_MAPPING",IF(COUNTIF('CRM outcomes'!$C$2:$C$101,A29)=0,"ORPHAN_MAPPING","")))))</x:f>
      </x:c>
    </x:row>
    <x:row r="30">
      <x:c r="D30" t="str">
        <x:f>IF(A30="","",IF(E30="","Accepted","Held"))</x:f>
      </x:c>
      <x:c r="E30" t="str">
        <x:f>IF(COUNTA(A30:C30)=0,"",IF(OR(A30="",B30="",C30="",OR(LOWER(TRIM(A30))="unknown",LOWER(TRIM(A30))="not applicable",LOWER(TRIM(A30))="n/a",LOWER(TRIM(A30))="na",LOWER(TRIM(A30))="pending",LOWER(TRIM(A30))="unavailable",LOWER(TRIM(A30))="denied",LOWER(TRIM(A30))="none",LOWER(TRIM(A30))="tbd",LOWER(TRIM(A30))="to be determined",LOWER(TRIM(A30))="-"),OR(LOWER(TRIM(B30))="unknown",LOWER(TRIM(B30))="not applicable",LOWER(TRIM(B30))="n/a",LOWER(TRIM(B30))="na",LOWER(TRIM(B30))="pending",LOWER(TRIM(B30))="unavailable",LOWER(TRIM(B30))="denied",LOWER(TRIM(B30))="none",LOWER(TRIM(B30))="tbd",LOWER(TRIM(B30))="to be determined",LOWER(TRIM(B30))="-"),OR(LOWER(TRIM(C30))="unknown",LOWER(TRIM(C30))="not applicable",LOWER(TRIM(C30))="n/a",LOWER(TRIM(C30))="na",LOWER(TRIM(C30))="pending",LOWER(TRIM(C30))="unavailable",LOWER(TRIM(C30))="denied",LOWER(TRIM(C30))="none",LOWER(TRIM(C30))="tbd",LOWER(TRIM(C30))="to be determined",LOWER(TRIM(C30))="-")),"MISSING_OR_PLACEHOLDER",IF(OR(LOWER(TRIM(B30))="captured_ad_id",LOWER(TRIM(B30))="ad_id",LOWER(TRIM(B30))="captured_account_id",LOWER(TRIM(B30))="account_id"),"METHOD_NOT_PROVENANCE",IF(COUNTIF($A$2:$A$101,A30)&gt;1,"MISSING_OR_DUPLICATE_MAPPING",IF(COUNTIF('CRM outcomes'!$C$2:$C$101,A30)=0,"ORPHAN_MAPPING","")))))</x:f>
      </x:c>
    </x:row>
    <x:row r="31">
      <x:c r="D31" t="str">
        <x:f>IF(A31="","",IF(E31="","Accepted","Held"))</x:f>
      </x:c>
      <x:c r="E31" t="str">
        <x:f>IF(COUNTA(A31:C31)=0,"",IF(OR(A31="",B31="",C31="",OR(LOWER(TRIM(A31))="unknown",LOWER(TRIM(A31))="not applicable",LOWER(TRIM(A31))="n/a",LOWER(TRIM(A31))="na",LOWER(TRIM(A31))="pending",LOWER(TRIM(A31))="unavailable",LOWER(TRIM(A31))="denied",LOWER(TRIM(A31))="none",LOWER(TRIM(A31))="tbd",LOWER(TRIM(A31))="to be determined",LOWER(TRIM(A31))="-"),OR(LOWER(TRIM(B31))="unknown",LOWER(TRIM(B31))="not applicable",LOWER(TRIM(B31))="n/a",LOWER(TRIM(B31))="na",LOWER(TRIM(B31))="pending",LOWER(TRIM(B31))="unavailable",LOWER(TRIM(B31))="denied",LOWER(TRIM(B31))="none",LOWER(TRIM(B31))="tbd",LOWER(TRIM(B31))="to be determined",LOWER(TRIM(B31))="-"),OR(LOWER(TRIM(C31))="unknown",LOWER(TRIM(C31))="not applicable",LOWER(TRIM(C31))="n/a",LOWER(TRIM(C31))="na",LOWER(TRIM(C31))="pending",LOWER(TRIM(C31))="unavailable",LOWER(TRIM(C31))="denied",LOWER(TRIM(C31))="none",LOWER(TRIM(C31))="tbd",LOWER(TRIM(C31))="to be determined",LOWER(TRIM(C31))="-")),"MISSING_OR_PLACEHOLDER",IF(OR(LOWER(TRIM(B31))="captured_ad_id",LOWER(TRIM(B31))="ad_id",LOWER(TRIM(B31))="captured_account_id",LOWER(TRIM(B31))="account_id"),"METHOD_NOT_PROVENANCE",IF(COUNTIF($A$2:$A$101,A31)&gt;1,"MISSING_OR_DUPLICATE_MAPPING",IF(COUNTIF('CRM outcomes'!$C$2:$C$101,A31)=0,"ORPHAN_MAPPING","")))))</x:f>
      </x:c>
    </x:row>
    <x:row r="32">
      <x:c r="D32" t="str">
        <x:f>IF(A32="","",IF(E32="","Accepted","Held"))</x:f>
      </x:c>
      <x:c r="E32" t="str">
        <x:f>IF(COUNTA(A32:C32)=0,"",IF(OR(A32="",B32="",C32="",OR(LOWER(TRIM(A32))="unknown",LOWER(TRIM(A32))="not applicable",LOWER(TRIM(A32))="n/a",LOWER(TRIM(A32))="na",LOWER(TRIM(A32))="pending",LOWER(TRIM(A32))="unavailable",LOWER(TRIM(A32))="denied",LOWER(TRIM(A32))="none",LOWER(TRIM(A32))="tbd",LOWER(TRIM(A32))="to be determined",LOWER(TRIM(A32))="-"),OR(LOWER(TRIM(B32))="unknown",LOWER(TRIM(B32))="not applicable",LOWER(TRIM(B32))="n/a",LOWER(TRIM(B32))="na",LOWER(TRIM(B32))="pending",LOWER(TRIM(B32))="unavailable",LOWER(TRIM(B32))="denied",LOWER(TRIM(B32))="none",LOWER(TRIM(B32))="tbd",LOWER(TRIM(B32))="to be determined",LOWER(TRIM(B32))="-"),OR(LOWER(TRIM(C32))="unknown",LOWER(TRIM(C32))="not applicable",LOWER(TRIM(C32))="n/a",LOWER(TRIM(C32))="na",LOWER(TRIM(C32))="pending",LOWER(TRIM(C32))="unavailable",LOWER(TRIM(C32))="denied",LOWER(TRIM(C32))="none",LOWER(TRIM(C32))="tbd",LOWER(TRIM(C32))="to be determined",LOWER(TRIM(C32))="-")),"MISSING_OR_PLACEHOLDER",IF(OR(LOWER(TRIM(B32))="captured_ad_id",LOWER(TRIM(B32))="ad_id",LOWER(TRIM(B32))="captured_account_id",LOWER(TRIM(B32))="account_id"),"METHOD_NOT_PROVENANCE",IF(COUNTIF($A$2:$A$101,A32)&gt;1,"MISSING_OR_DUPLICATE_MAPPING",IF(COUNTIF('CRM outcomes'!$C$2:$C$101,A32)=0,"ORPHAN_MAPPING","")))))</x:f>
      </x:c>
    </x:row>
    <x:row r="33">
      <x:c r="D33" t="str">
        <x:f>IF(A33="","",IF(E33="","Accepted","Held"))</x:f>
      </x:c>
      <x:c r="E33" t="str">
        <x:f>IF(COUNTA(A33:C33)=0,"",IF(OR(A33="",B33="",C33="",OR(LOWER(TRIM(A33))="unknown",LOWER(TRIM(A33))="not applicable",LOWER(TRIM(A33))="n/a",LOWER(TRIM(A33))="na",LOWER(TRIM(A33))="pending",LOWER(TRIM(A33))="unavailable",LOWER(TRIM(A33))="denied",LOWER(TRIM(A33))="none",LOWER(TRIM(A33))="tbd",LOWER(TRIM(A33))="to be determined",LOWER(TRIM(A33))="-"),OR(LOWER(TRIM(B33))="unknown",LOWER(TRIM(B33))="not applicable",LOWER(TRIM(B33))="n/a",LOWER(TRIM(B33))="na",LOWER(TRIM(B33))="pending",LOWER(TRIM(B33))="unavailable",LOWER(TRIM(B33))="denied",LOWER(TRIM(B33))="none",LOWER(TRIM(B33))="tbd",LOWER(TRIM(B33))="to be determined",LOWER(TRIM(B33))="-"),OR(LOWER(TRIM(C33))="unknown",LOWER(TRIM(C33))="not applicable",LOWER(TRIM(C33))="n/a",LOWER(TRIM(C33))="na",LOWER(TRIM(C33))="pending",LOWER(TRIM(C33))="unavailable",LOWER(TRIM(C33))="denied",LOWER(TRIM(C33))="none",LOWER(TRIM(C33))="tbd",LOWER(TRIM(C33))="to be determined",LOWER(TRIM(C33))="-")),"MISSING_OR_PLACEHOLDER",IF(OR(LOWER(TRIM(B33))="captured_ad_id",LOWER(TRIM(B33))="ad_id",LOWER(TRIM(B33))="captured_account_id",LOWER(TRIM(B33))="account_id"),"METHOD_NOT_PROVENANCE",IF(COUNTIF($A$2:$A$101,A33)&gt;1,"MISSING_OR_DUPLICATE_MAPPING",IF(COUNTIF('CRM outcomes'!$C$2:$C$101,A33)=0,"ORPHAN_MAPPING","")))))</x:f>
      </x:c>
    </x:row>
    <x:row r="34">
      <x:c r="D34" t="str">
        <x:f>IF(A34="","",IF(E34="","Accepted","Held"))</x:f>
      </x:c>
      <x:c r="E34" t="str">
        <x:f>IF(COUNTA(A34:C34)=0,"",IF(OR(A34="",B34="",C34="",OR(LOWER(TRIM(A34))="unknown",LOWER(TRIM(A34))="not applicable",LOWER(TRIM(A34))="n/a",LOWER(TRIM(A34))="na",LOWER(TRIM(A34))="pending",LOWER(TRIM(A34))="unavailable",LOWER(TRIM(A34))="denied",LOWER(TRIM(A34))="none",LOWER(TRIM(A34))="tbd",LOWER(TRIM(A34))="to be determined",LOWER(TRIM(A34))="-"),OR(LOWER(TRIM(B34))="unknown",LOWER(TRIM(B34))="not applicable",LOWER(TRIM(B34))="n/a",LOWER(TRIM(B34))="na",LOWER(TRIM(B34))="pending",LOWER(TRIM(B34))="unavailable",LOWER(TRIM(B34))="denied",LOWER(TRIM(B34))="none",LOWER(TRIM(B34))="tbd",LOWER(TRIM(B34))="to be determined",LOWER(TRIM(B34))="-"),OR(LOWER(TRIM(C34))="unknown",LOWER(TRIM(C34))="not applicable",LOWER(TRIM(C34))="n/a",LOWER(TRIM(C34))="na",LOWER(TRIM(C34))="pending",LOWER(TRIM(C34))="unavailable",LOWER(TRIM(C34))="denied",LOWER(TRIM(C34))="none",LOWER(TRIM(C34))="tbd",LOWER(TRIM(C34))="to be determined",LOWER(TRIM(C34))="-")),"MISSING_OR_PLACEHOLDER",IF(OR(LOWER(TRIM(B34))="captured_ad_id",LOWER(TRIM(B34))="ad_id",LOWER(TRIM(B34))="captured_account_id",LOWER(TRIM(B34))="account_id"),"METHOD_NOT_PROVENANCE",IF(COUNTIF($A$2:$A$101,A34)&gt;1,"MISSING_OR_DUPLICATE_MAPPING",IF(COUNTIF('CRM outcomes'!$C$2:$C$101,A34)=0,"ORPHAN_MAPPING","")))))</x:f>
      </x:c>
    </x:row>
    <x:row r="35">
      <x:c r="D35" t="str">
        <x:f>IF(A35="","",IF(E35="","Accepted","Held"))</x:f>
      </x:c>
      <x:c r="E35" t="str">
        <x:f>IF(COUNTA(A35:C35)=0,"",IF(OR(A35="",B35="",C35="",OR(LOWER(TRIM(A35))="unknown",LOWER(TRIM(A35))="not applicable",LOWER(TRIM(A35))="n/a",LOWER(TRIM(A35))="na",LOWER(TRIM(A35))="pending",LOWER(TRIM(A35))="unavailable",LOWER(TRIM(A35))="denied",LOWER(TRIM(A35))="none",LOWER(TRIM(A35))="tbd",LOWER(TRIM(A35))="to be determined",LOWER(TRIM(A35))="-"),OR(LOWER(TRIM(B35))="unknown",LOWER(TRIM(B35))="not applicable",LOWER(TRIM(B35))="n/a",LOWER(TRIM(B35))="na",LOWER(TRIM(B35))="pending",LOWER(TRIM(B35))="unavailable",LOWER(TRIM(B35))="denied",LOWER(TRIM(B35))="none",LOWER(TRIM(B35))="tbd",LOWER(TRIM(B35))="to be determined",LOWER(TRIM(B35))="-"),OR(LOWER(TRIM(C35))="unknown",LOWER(TRIM(C35))="not applicable",LOWER(TRIM(C35))="n/a",LOWER(TRIM(C35))="na",LOWER(TRIM(C35))="pending",LOWER(TRIM(C35))="unavailable",LOWER(TRIM(C35))="denied",LOWER(TRIM(C35))="none",LOWER(TRIM(C35))="tbd",LOWER(TRIM(C35))="to be determined",LOWER(TRIM(C35))="-")),"MISSING_OR_PLACEHOLDER",IF(OR(LOWER(TRIM(B35))="captured_ad_id",LOWER(TRIM(B35))="ad_id",LOWER(TRIM(B35))="captured_account_id",LOWER(TRIM(B35))="account_id"),"METHOD_NOT_PROVENANCE",IF(COUNTIF($A$2:$A$101,A35)&gt;1,"MISSING_OR_DUPLICATE_MAPPING",IF(COUNTIF('CRM outcomes'!$C$2:$C$101,A35)=0,"ORPHAN_MAPPING","")))))</x:f>
      </x:c>
    </x:row>
    <x:row r="36">
      <x:c r="D36" t="str">
        <x:f>IF(A36="","",IF(E36="","Accepted","Held"))</x:f>
      </x:c>
      <x:c r="E36" t="str">
        <x:f>IF(COUNTA(A36:C36)=0,"",IF(OR(A36="",B36="",C36="",OR(LOWER(TRIM(A36))="unknown",LOWER(TRIM(A36))="not applicable",LOWER(TRIM(A36))="n/a",LOWER(TRIM(A36))="na",LOWER(TRIM(A36))="pending",LOWER(TRIM(A36))="unavailable",LOWER(TRIM(A36))="denied",LOWER(TRIM(A36))="none",LOWER(TRIM(A36))="tbd",LOWER(TRIM(A36))="to be determined",LOWER(TRIM(A36))="-"),OR(LOWER(TRIM(B36))="unknown",LOWER(TRIM(B36))="not applicable",LOWER(TRIM(B36))="n/a",LOWER(TRIM(B36))="na",LOWER(TRIM(B36))="pending",LOWER(TRIM(B36))="unavailable",LOWER(TRIM(B36))="denied",LOWER(TRIM(B36))="none",LOWER(TRIM(B36))="tbd",LOWER(TRIM(B36))="to be determined",LOWER(TRIM(B36))="-"),OR(LOWER(TRIM(C36))="unknown",LOWER(TRIM(C36))="not applicable",LOWER(TRIM(C36))="n/a",LOWER(TRIM(C36))="na",LOWER(TRIM(C36))="pending",LOWER(TRIM(C36))="unavailable",LOWER(TRIM(C36))="denied",LOWER(TRIM(C36))="none",LOWER(TRIM(C36))="tbd",LOWER(TRIM(C36))="to be determined",LOWER(TRIM(C36))="-")),"MISSING_OR_PLACEHOLDER",IF(OR(LOWER(TRIM(B36))="captured_ad_id",LOWER(TRIM(B36))="ad_id",LOWER(TRIM(B36))="captured_account_id",LOWER(TRIM(B36))="account_id"),"METHOD_NOT_PROVENANCE",IF(COUNTIF($A$2:$A$101,A36)&gt;1,"MISSING_OR_DUPLICATE_MAPPING",IF(COUNTIF('CRM outcomes'!$C$2:$C$101,A36)=0,"ORPHAN_MAPPING","")))))</x:f>
      </x:c>
    </x:row>
    <x:row r="37">
      <x:c r="D37" t="str">
        <x:f>IF(A37="","",IF(E37="","Accepted","Held"))</x:f>
      </x:c>
      <x:c r="E37" t="str">
        <x:f>IF(COUNTA(A37:C37)=0,"",IF(OR(A37="",B37="",C37="",OR(LOWER(TRIM(A37))="unknown",LOWER(TRIM(A37))="not applicable",LOWER(TRIM(A37))="n/a",LOWER(TRIM(A37))="na",LOWER(TRIM(A37))="pending",LOWER(TRIM(A37))="unavailable",LOWER(TRIM(A37))="denied",LOWER(TRIM(A37))="none",LOWER(TRIM(A37))="tbd",LOWER(TRIM(A37))="to be determined",LOWER(TRIM(A37))="-"),OR(LOWER(TRIM(B37))="unknown",LOWER(TRIM(B37))="not applicable",LOWER(TRIM(B37))="n/a",LOWER(TRIM(B37))="na",LOWER(TRIM(B37))="pending",LOWER(TRIM(B37))="unavailable",LOWER(TRIM(B37))="denied",LOWER(TRIM(B37))="none",LOWER(TRIM(B37))="tbd",LOWER(TRIM(B37))="to be determined",LOWER(TRIM(B37))="-"),OR(LOWER(TRIM(C37))="unknown",LOWER(TRIM(C37))="not applicable",LOWER(TRIM(C37))="n/a",LOWER(TRIM(C37))="na",LOWER(TRIM(C37))="pending",LOWER(TRIM(C37))="unavailable",LOWER(TRIM(C37))="denied",LOWER(TRIM(C37))="none",LOWER(TRIM(C37))="tbd",LOWER(TRIM(C37))="to be determined",LOWER(TRIM(C37))="-")),"MISSING_OR_PLACEHOLDER",IF(OR(LOWER(TRIM(B37))="captured_ad_id",LOWER(TRIM(B37))="ad_id",LOWER(TRIM(B37))="captured_account_id",LOWER(TRIM(B37))="account_id"),"METHOD_NOT_PROVENANCE",IF(COUNTIF($A$2:$A$101,A37)&gt;1,"MISSING_OR_DUPLICATE_MAPPING",IF(COUNTIF('CRM outcomes'!$C$2:$C$101,A37)=0,"ORPHAN_MAPPING","")))))</x:f>
      </x:c>
    </x:row>
    <x:row r="38">
      <x:c r="D38" t="str">
        <x:f>IF(A38="","",IF(E38="","Accepted","Held"))</x:f>
      </x:c>
      <x:c r="E38" t="str">
        <x:f>IF(COUNTA(A38:C38)=0,"",IF(OR(A38="",B38="",C38="",OR(LOWER(TRIM(A38))="unknown",LOWER(TRIM(A38))="not applicable",LOWER(TRIM(A38))="n/a",LOWER(TRIM(A38))="na",LOWER(TRIM(A38))="pending",LOWER(TRIM(A38))="unavailable",LOWER(TRIM(A38))="denied",LOWER(TRIM(A38))="none",LOWER(TRIM(A38))="tbd",LOWER(TRIM(A38))="to be determined",LOWER(TRIM(A38))="-"),OR(LOWER(TRIM(B38))="unknown",LOWER(TRIM(B38))="not applicable",LOWER(TRIM(B38))="n/a",LOWER(TRIM(B38))="na",LOWER(TRIM(B38))="pending",LOWER(TRIM(B38))="unavailable",LOWER(TRIM(B38))="denied",LOWER(TRIM(B38))="none",LOWER(TRIM(B38))="tbd",LOWER(TRIM(B38))="to be determined",LOWER(TRIM(B38))="-"),OR(LOWER(TRIM(C38))="unknown",LOWER(TRIM(C38))="not applicable",LOWER(TRIM(C38))="n/a",LOWER(TRIM(C38))="na",LOWER(TRIM(C38))="pending",LOWER(TRIM(C38))="unavailable",LOWER(TRIM(C38))="denied",LOWER(TRIM(C38))="none",LOWER(TRIM(C38))="tbd",LOWER(TRIM(C38))="to be determined",LOWER(TRIM(C38))="-")),"MISSING_OR_PLACEHOLDER",IF(OR(LOWER(TRIM(B38))="captured_ad_id",LOWER(TRIM(B38))="ad_id",LOWER(TRIM(B38))="captured_account_id",LOWER(TRIM(B38))="account_id"),"METHOD_NOT_PROVENANCE",IF(COUNTIF($A$2:$A$101,A38)&gt;1,"MISSING_OR_DUPLICATE_MAPPING",IF(COUNTIF('CRM outcomes'!$C$2:$C$101,A38)=0,"ORPHAN_MAPPING","")))))</x:f>
      </x:c>
    </x:row>
    <x:row r="39">
      <x:c r="D39" t="str">
        <x:f>IF(A39="","",IF(E39="","Accepted","Held"))</x:f>
      </x:c>
      <x:c r="E39" t="str">
        <x:f>IF(COUNTA(A39:C39)=0,"",IF(OR(A39="",B39="",C39="",OR(LOWER(TRIM(A39))="unknown",LOWER(TRIM(A39))="not applicable",LOWER(TRIM(A39))="n/a",LOWER(TRIM(A39))="na",LOWER(TRIM(A39))="pending",LOWER(TRIM(A39))="unavailable",LOWER(TRIM(A39))="denied",LOWER(TRIM(A39))="none",LOWER(TRIM(A39))="tbd",LOWER(TRIM(A39))="to be determined",LOWER(TRIM(A39))="-"),OR(LOWER(TRIM(B39))="unknown",LOWER(TRIM(B39))="not applicable",LOWER(TRIM(B39))="n/a",LOWER(TRIM(B39))="na",LOWER(TRIM(B39))="pending",LOWER(TRIM(B39))="unavailable",LOWER(TRIM(B39))="denied",LOWER(TRIM(B39))="none",LOWER(TRIM(B39))="tbd",LOWER(TRIM(B39))="to be determined",LOWER(TRIM(B39))="-"),OR(LOWER(TRIM(C39))="unknown",LOWER(TRIM(C39))="not applicable",LOWER(TRIM(C39))="n/a",LOWER(TRIM(C39))="na",LOWER(TRIM(C39))="pending",LOWER(TRIM(C39))="unavailable",LOWER(TRIM(C39))="denied",LOWER(TRIM(C39))="none",LOWER(TRIM(C39))="tbd",LOWER(TRIM(C39))="to be determined",LOWER(TRIM(C39))="-")),"MISSING_OR_PLACEHOLDER",IF(OR(LOWER(TRIM(B39))="captured_ad_id",LOWER(TRIM(B39))="ad_id",LOWER(TRIM(B39))="captured_account_id",LOWER(TRIM(B39))="account_id"),"METHOD_NOT_PROVENANCE",IF(COUNTIF($A$2:$A$101,A39)&gt;1,"MISSING_OR_DUPLICATE_MAPPING",IF(COUNTIF('CRM outcomes'!$C$2:$C$101,A39)=0,"ORPHAN_MAPPING","")))))</x:f>
      </x:c>
    </x:row>
    <x:row r="40">
      <x:c r="D40" t="str">
        <x:f>IF(A40="","",IF(E40="","Accepted","Held"))</x:f>
      </x:c>
      <x:c r="E40" t="str">
        <x:f>IF(COUNTA(A40:C40)=0,"",IF(OR(A40="",B40="",C40="",OR(LOWER(TRIM(A40))="unknown",LOWER(TRIM(A40))="not applicable",LOWER(TRIM(A40))="n/a",LOWER(TRIM(A40))="na",LOWER(TRIM(A40))="pending",LOWER(TRIM(A40))="unavailable",LOWER(TRIM(A40))="denied",LOWER(TRIM(A40))="none",LOWER(TRIM(A40))="tbd",LOWER(TRIM(A40))="to be determined",LOWER(TRIM(A40))="-"),OR(LOWER(TRIM(B40))="unknown",LOWER(TRIM(B40))="not applicable",LOWER(TRIM(B40))="n/a",LOWER(TRIM(B40))="na",LOWER(TRIM(B40))="pending",LOWER(TRIM(B40))="unavailable",LOWER(TRIM(B40))="denied",LOWER(TRIM(B40))="none",LOWER(TRIM(B40))="tbd",LOWER(TRIM(B40))="to be determined",LOWER(TRIM(B40))="-"),OR(LOWER(TRIM(C40))="unknown",LOWER(TRIM(C40))="not applicable",LOWER(TRIM(C40))="n/a",LOWER(TRIM(C40))="na",LOWER(TRIM(C40))="pending",LOWER(TRIM(C40))="unavailable",LOWER(TRIM(C40))="denied",LOWER(TRIM(C40))="none",LOWER(TRIM(C40))="tbd",LOWER(TRIM(C40))="to be determined",LOWER(TRIM(C40))="-")),"MISSING_OR_PLACEHOLDER",IF(OR(LOWER(TRIM(B40))="captured_ad_id",LOWER(TRIM(B40))="ad_id",LOWER(TRIM(B40))="captured_account_id",LOWER(TRIM(B40))="account_id"),"METHOD_NOT_PROVENANCE",IF(COUNTIF($A$2:$A$101,A40)&gt;1,"MISSING_OR_DUPLICATE_MAPPING",IF(COUNTIF('CRM outcomes'!$C$2:$C$101,A40)=0,"ORPHAN_MAPPING","")))))</x:f>
      </x:c>
    </x:row>
    <x:row r="41">
      <x:c r="D41" t="str">
        <x:f>IF(A41="","",IF(E41="","Accepted","Held"))</x:f>
      </x:c>
      <x:c r="E41" t="str">
        <x:f>IF(COUNTA(A41:C41)=0,"",IF(OR(A41="",B41="",C41="",OR(LOWER(TRIM(A41))="unknown",LOWER(TRIM(A41))="not applicable",LOWER(TRIM(A41))="n/a",LOWER(TRIM(A41))="na",LOWER(TRIM(A41))="pending",LOWER(TRIM(A41))="unavailable",LOWER(TRIM(A41))="denied",LOWER(TRIM(A41))="none",LOWER(TRIM(A41))="tbd",LOWER(TRIM(A41))="to be determined",LOWER(TRIM(A41))="-"),OR(LOWER(TRIM(B41))="unknown",LOWER(TRIM(B41))="not applicable",LOWER(TRIM(B41))="n/a",LOWER(TRIM(B41))="na",LOWER(TRIM(B41))="pending",LOWER(TRIM(B41))="unavailable",LOWER(TRIM(B41))="denied",LOWER(TRIM(B41))="none",LOWER(TRIM(B41))="tbd",LOWER(TRIM(B41))="to be determined",LOWER(TRIM(B41))="-"),OR(LOWER(TRIM(C41))="unknown",LOWER(TRIM(C41))="not applicable",LOWER(TRIM(C41))="n/a",LOWER(TRIM(C41))="na",LOWER(TRIM(C41))="pending",LOWER(TRIM(C41))="unavailable",LOWER(TRIM(C41))="denied",LOWER(TRIM(C41))="none",LOWER(TRIM(C41))="tbd",LOWER(TRIM(C41))="to be determined",LOWER(TRIM(C41))="-")),"MISSING_OR_PLACEHOLDER",IF(OR(LOWER(TRIM(B41))="captured_ad_id",LOWER(TRIM(B41))="ad_id",LOWER(TRIM(B41))="captured_account_id",LOWER(TRIM(B41))="account_id"),"METHOD_NOT_PROVENANCE",IF(COUNTIF($A$2:$A$101,A41)&gt;1,"MISSING_OR_DUPLICATE_MAPPING",IF(COUNTIF('CRM outcomes'!$C$2:$C$101,A41)=0,"ORPHAN_MAPPING","")))))</x:f>
      </x:c>
    </x:row>
    <x:row r="42">
      <x:c r="D42" t="str">
        <x:f>IF(A42="","",IF(E42="","Accepted","Held"))</x:f>
      </x:c>
      <x:c r="E42" t="str">
        <x:f>IF(COUNTA(A42:C42)=0,"",IF(OR(A42="",B42="",C42="",OR(LOWER(TRIM(A42))="unknown",LOWER(TRIM(A42))="not applicable",LOWER(TRIM(A42))="n/a",LOWER(TRIM(A42))="na",LOWER(TRIM(A42))="pending",LOWER(TRIM(A42))="unavailable",LOWER(TRIM(A42))="denied",LOWER(TRIM(A42))="none",LOWER(TRIM(A42))="tbd",LOWER(TRIM(A42))="to be determined",LOWER(TRIM(A42))="-"),OR(LOWER(TRIM(B42))="unknown",LOWER(TRIM(B42))="not applicable",LOWER(TRIM(B42))="n/a",LOWER(TRIM(B42))="na",LOWER(TRIM(B42))="pending",LOWER(TRIM(B42))="unavailable",LOWER(TRIM(B42))="denied",LOWER(TRIM(B42))="none",LOWER(TRIM(B42))="tbd",LOWER(TRIM(B42))="to be determined",LOWER(TRIM(B42))="-"),OR(LOWER(TRIM(C42))="unknown",LOWER(TRIM(C42))="not applicable",LOWER(TRIM(C42))="n/a",LOWER(TRIM(C42))="na",LOWER(TRIM(C42))="pending",LOWER(TRIM(C42))="unavailable",LOWER(TRIM(C42))="denied",LOWER(TRIM(C42))="none",LOWER(TRIM(C42))="tbd",LOWER(TRIM(C42))="to be determined",LOWER(TRIM(C42))="-")),"MISSING_OR_PLACEHOLDER",IF(OR(LOWER(TRIM(B42))="captured_ad_id",LOWER(TRIM(B42))="ad_id",LOWER(TRIM(B42))="captured_account_id",LOWER(TRIM(B42))="account_id"),"METHOD_NOT_PROVENANCE",IF(COUNTIF($A$2:$A$101,A42)&gt;1,"MISSING_OR_DUPLICATE_MAPPING",IF(COUNTIF('CRM outcomes'!$C$2:$C$101,A42)=0,"ORPHAN_MAPPING","")))))</x:f>
      </x:c>
    </x:row>
    <x:row r="43">
      <x:c r="D43" t="str">
        <x:f>IF(A43="","",IF(E43="","Accepted","Held"))</x:f>
      </x:c>
      <x:c r="E43" t="str">
        <x:f>IF(COUNTA(A43:C43)=0,"",IF(OR(A43="",B43="",C43="",OR(LOWER(TRIM(A43))="unknown",LOWER(TRIM(A43))="not applicable",LOWER(TRIM(A43))="n/a",LOWER(TRIM(A43))="na",LOWER(TRIM(A43))="pending",LOWER(TRIM(A43))="unavailable",LOWER(TRIM(A43))="denied",LOWER(TRIM(A43))="none",LOWER(TRIM(A43))="tbd",LOWER(TRIM(A43))="to be determined",LOWER(TRIM(A43))="-"),OR(LOWER(TRIM(B43))="unknown",LOWER(TRIM(B43))="not applicable",LOWER(TRIM(B43))="n/a",LOWER(TRIM(B43))="na",LOWER(TRIM(B43))="pending",LOWER(TRIM(B43))="unavailable",LOWER(TRIM(B43))="denied",LOWER(TRIM(B43))="none",LOWER(TRIM(B43))="tbd",LOWER(TRIM(B43))="to be determined",LOWER(TRIM(B43))="-"),OR(LOWER(TRIM(C43))="unknown",LOWER(TRIM(C43))="not applicable",LOWER(TRIM(C43))="n/a",LOWER(TRIM(C43))="na",LOWER(TRIM(C43))="pending",LOWER(TRIM(C43))="unavailable",LOWER(TRIM(C43))="denied",LOWER(TRIM(C43))="none",LOWER(TRIM(C43))="tbd",LOWER(TRIM(C43))="to be determined",LOWER(TRIM(C43))="-")),"MISSING_OR_PLACEHOLDER",IF(OR(LOWER(TRIM(B43))="captured_ad_id",LOWER(TRIM(B43))="ad_id",LOWER(TRIM(B43))="captured_account_id",LOWER(TRIM(B43))="account_id"),"METHOD_NOT_PROVENANCE",IF(COUNTIF($A$2:$A$101,A43)&gt;1,"MISSING_OR_DUPLICATE_MAPPING",IF(COUNTIF('CRM outcomes'!$C$2:$C$101,A43)=0,"ORPHAN_MAPPING","")))))</x:f>
      </x:c>
    </x:row>
    <x:row r="44">
      <x:c r="D44" t="str">
        <x:f>IF(A44="","",IF(E44="","Accepted","Held"))</x:f>
      </x:c>
      <x:c r="E44" t="str">
        <x:f>IF(COUNTA(A44:C44)=0,"",IF(OR(A44="",B44="",C44="",OR(LOWER(TRIM(A44))="unknown",LOWER(TRIM(A44))="not applicable",LOWER(TRIM(A44))="n/a",LOWER(TRIM(A44))="na",LOWER(TRIM(A44))="pending",LOWER(TRIM(A44))="unavailable",LOWER(TRIM(A44))="denied",LOWER(TRIM(A44))="none",LOWER(TRIM(A44))="tbd",LOWER(TRIM(A44))="to be determined",LOWER(TRIM(A44))="-"),OR(LOWER(TRIM(B44))="unknown",LOWER(TRIM(B44))="not applicable",LOWER(TRIM(B44))="n/a",LOWER(TRIM(B44))="na",LOWER(TRIM(B44))="pending",LOWER(TRIM(B44))="unavailable",LOWER(TRIM(B44))="denied",LOWER(TRIM(B44))="none",LOWER(TRIM(B44))="tbd",LOWER(TRIM(B44))="to be determined",LOWER(TRIM(B44))="-"),OR(LOWER(TRIM(C44))="unknown",LOWER(TRIM(C44))="not applicable",LOWER(TRIM(C44))="n/a",LOWER(TRIM(C44))="na",LOWER(TRIM(C44))="pending",LOWER(TRIM(C44))="unavailable",LOWER(TRIM(C44))="denied",LOWER(TRIM(C44))="none",LOWER(TRIM(C44))="tbd",LOWER(TRIM(C44))="to be determined",LOWER(TRIM(C44))="-")),"MISSING_OR_PLACEHOLDER",IF(OR(LOWER(TRIM(B44))="captured_ad_id",LOWER(TRIM(B44))="ad_id",LOWER(TRIM(B44))="captured_account_id",LOWER(TRIM(B44))="account_id"),"METHOD_NOT_PROVENANCE",IF(COUNTIF($A$2:$A$101,A44)&gt;1,"MISSING_OR_DUPLICATE_MAPPING",IF(COUNTIF('CRM outcomes'!$C$2:$C$101,A44)=0,"ORPHAN_MAPPING","")))))</x:f>
      </x:c>
    </x:row>
    <x:row r="45">
      <x:c r="D45" t="str">
        <x:f>IF(A45="","",IF(E45="","Accepted","Held"))</x:f>
      </x:c>
      <x:c r="E45" t="str">
        <x:f>IF(COUNTA(A45:C45)=0,"",IF(OR(A45="",B45="",C45="",OR(LOWER(TRIM(A45))="unknown",LOWER(TRIM(A45))="not applicable",LOWER(TRIM(A45))="n/a",LOWER(TRIM(A45))="na",LOWER(TRIM(A45))="pending",LOWER(TRIM(A45))="unavailable",LOWER(TRIM(A45))="denied",LOWER(TRIM(A45))="none",LOWER(TRIM(A45))="tbd",LOWER(TRIM(A45))="to be determined",LOWER(TRIM(A45))="-"),OR(LOWER(TRIM(B45))="unknown",LOWER(TRIM(B45))="not applicable",LOWER(TRIM(B45))="n/a",LOWER(TRIM(B45))="na",LOWER(TRIM(B45))="pending",LOWER(TRIM(B45))="unavailable",LOWER(TRIM(B45))="denied",LOWER(TRIM(B45))="none",LOWER(TRIM(B45))="tbd",LOWER(TRIM(B45))="to be determined",LOWER(TRIM(B45))="-"),OR(LOWER(TRIM(C45))="unknown",LOWER(TRIM(C45))="not applicable",LOWER(TRIM(C45))="n/a",LOWER(TRIM(C45))="na",LOWER(TRIM(C45))="pending",LOWER(TRIM(C45))="unavailable",LOWER(TRIM(C45))="denied",LOWER(TRIM(C45))="none",LOWER(TRIM(C45))="tbd",LOWER(TRIM(C45))="to be determined",LOWER(TRIM(C45))="-")),"MISSING_OR_PLACEHOLDER",IF(OR(LOWER(TRIM(B45))="captured_ad_id",LOWER(TRIM(B45))="ad_id",LOWER(TRIM(B45))="captured_account_id",LOWER(TRIM(B45))="account_id"),"METHOD_NOT_PROVENANCE",IF(COUNTIF($A$2:$A$101,A45)&gt;1,"MISSING_OR_DUPLICATE_MAPPING",IF(COUNTIF('CRM outcomes'!$C$2:$C$101,A45)=0,"ORPHAN_MAPPING","")))))</x:f>
      </x:c>
    </x:row>
    <x:row r="46">
      <x:c r="D46" t="str">
        <x:f>IF(A46="","",IF(E46="","Accepted","Held"))</x:f>
      </x:c>
      <x:c r="E46" t="str">
        <x:f>IF(COUNTA(A46:C46)=0,"",IF(OR(A46="",B46="",C46="",OR(LOWER(TRIM(A46))="unknown",LOWER(TRIM(A46))="not applicable",LOWER(TRIM(A46))="n/a",LOWER(TRIM(A46))="na",LOWER(TRIM(A46))="pending",LOWER(TRIM(A46))="unavailable",LOWER(TRIM(A46))="denied",LOWER(TRIM(A46))="none",LOWER(TRIM(A46))="tbd",LOWER(TRIM(A46))="to be determined",LOWER(TRIM(A46))="-"),OR(LOWER(TRIM(B46))="unknown",LOWER(TRIM(B46))="not applicable",LOWER(TRIM(B46))="n/a",LOWER(TRIM(B46))="na",LOWER(TRIM(B46))="pending",LOWER(TRIM(B46))="unavailable",LOWER(TRIM(B46))="denied",LOWER(TRIM(B46))="none",LOWER(TRIM(B46))="tbd",LOWER(TRIM(B46))="to be determined",LOWER(TRIM(B46))="-"),OR(LOWER(TRIM(C46))="unknown",LOWER(TRIM(C46))="not applicable",LOWER(TRIM(C46))="n/a",LOWER(TRIM(C46))="na",LOWER(TRIM(C46))="pending",LOWER(TRIM(C46))="unavailable",LOWER(TRIM(C46))="denied",LOWER(TRIM(C46))="none",LOWER(TRIM(C46))="tbd",LOWER(TRIM(C46))="to be determined",LOWER(TRIM(C46))="-")),"MISSING_OR_PLACEHOLDER",IF(OR(LOWER(TRIM(B46))="captured_ad_id",LOWER(TRIM(B46))="ad_id",LOWER(TRIM(B46))="captured_account_id",LOWER(TRIM(B46))="account_id"),"METHOD_NOT_PROVENANCE",IF(COUNTIF($A$2:$A$101,A46)&gt;1,"MISSING_OR_DUPLICATE_MAPPING",IF(COUNTIF('CRM outcomes'!$C$2:$C$101,A46)=0,"ORPHAN_MAPPING","")))))</x:f>
      </x:c>
    </x:row>
    <x:row r="47">
      <x:c r="D47" t="str">
        <x:f>IF(A47="","",IF(E47="","Accepted","Held"))</x:f>
      </x:c>
      <x:c r="E47" t="str">
        <x:f>IF(COUNTA(A47:C47)=0,"",IF(OR(A47="",B47="",C47="",OR(LOWER(TRIM(A47))="unknown",LOWER(TRIM(A47))="not applicable",LOWER(TRIM(A47))="n/a",LOWER(TRIM(A47))="na",LOWER(TRIM(A47))="pending",LOWER(TRIM(A47))="unavailable",LOWER(TRIM(A47))="denied",LOWER(TRIM(A47))="none",LOWER(TRIM(A47))="tbd",LOWER(TRIM(A47))="to be determined",LOWER(TRIM(A47))="-"),OR(LOWER(TRIM(B47))="unknown",LOWER(TRIM(B47))="not applicable",LOWER(TRIM(B47))="n/a",LOWER(TRIM(B47))="na",LOWER(TRIM(B47))="pending",LOWER(TRIM(B47))="unavailable",LOWER(TRIM(B47))="denied",LOWER(TRIM(B47))="none",LOWER(TRIM(B47))="tbd",LOWER(TRIM(B47))="to be determined",LOWER(TRIM(B47))="-"),OR(LOWER(TRIM(C47))="unknown",LOWER(TRIM(C47))="not applicable",LOWER(TRIM(C47))="n/a",LOWER(TRIM(C47))="na",LOWER(TRIM(C47))="pending",LOWER(TRIM(C47))="unavailable",LOWER(TRIM(C47))="denied",LOWER(TRIM(C47))="none",LOWER(TRIM(C47))="tbd",LOWER(TRIM(C47))="to be determined",LOWER(TRIM(C47))="-")),"MISSING_OR_PLACEHOLDER",IF(OR(LOWER(TRIM(B47))="captured_ad_id",LOWER(TRIM(B47))="ad_id",LOWER(TRIM(B47))="captured_account_id",LOWER(TRIM(B47))="account_id"),"METHOD_NOT_PROVENANCE",IF(COUNTIF($A$2:$A$101,A47)&gt;1,"MISSING_OR_DUPLICATE_MAPPING",IF(COUNTIF('CRM outcomes'!$C$2:$C$101,A47)=0,"ORPHAN_MAPPING","")))))</x:f>
      </x:c>
    </x:row>
    <x:row r="48">
      <x:c r="D48" t="str">
        <x:f>IF(A48="","",IF(E48="","Accepted","Held"))</x:f>
      </x:c>
      <x:c r="E48" t="str">
        <x:f>IF(COUNTA(A48:C48)=0,"",IF(OR(A48="",B48="",C48="",OR(LOWER(TRIM(A48))="unknown",LOWER(TRIM(A48))="not applicable",LOWER(TRIM(A48))="n/a",LOWER(TRIM(A48))="na",LOWER(TRIM(A48))="pending",LOWER(TRIM(A48))="unavailable",LOWER(TRIM(A48))="denied",LOWER(TRIM(A48))="none",LOWER(TRIM(A48))="tbd",LOWER(TRIM(A48))="to be determined",LOWER(TRIM(A48))="-"),OR(LOWER(TRIM(B48))="unknown",LOWER(TRIM(B48))="not applicable",LOWER(TRIM(B48))="n/a",LOWER(TRIM(B48))="na",LOWER(TRIM(B48))="pending",LOWER(TRIM(B48))="unavailable",LOWER(TRIM(B48))="denied",LOWER(TRIM(B48))="none",LOWER(TRIM(B48))="tbd",LOWER(TRIM(B48))="to be determined",LOWER(TRIM(B48))="-"),OR(LOWER(TRIM(C48))="unknown",LOWER(TRIM(C48))="not applicable",LOWER(TRIM(C48))="n/a",LOWER(TRIM(C48))="na",LOWER(TRIM(C48))="pending",LOWER(TRIM(C48))="unavailable",LOWER(TRIM(C48))="denied",LOWER(TRIM(C48))="none",LOWER(TRIM(C48))="tbd",LOWER(TRIM(C48))="to be determined",LOWER(TRIM(C48))="-")),"MISSING_OR_PLACEHOLDER",IF(OR(LOWER(TRIM(B48))="captured_ad_id",LOWER(TRIM(B48))="ad_id",LOWER(TRIM(B48))="captured_account_id",LOWER(TRIM(B48))="account_id"),"METHOD_NOT_PROVENANCE",IF(COUNTIF($A$2:$A$101,A48)&gt;1,"MISSING_OR_DUPLICATE_MAPPING",IF(COUNTIF('CRM outcomes'!$C$2:$C$101,A48)=0,"ORPHAN_MAPPING","")))))</x:f>
      </x:c>
    </x:row>
    <x:row r="49">
      <x:c r="D49" t="str">
        <x:f>IF(A49="","",IF(E49="","Accepted","Held"))</x:f>
      </x:c>
      <x:c r="E49" t="str">
        <x:f>IF(COUNTA(A49:C49)=0,"",IF(OR(A49="",B49="",C49="",OR(LOWER(TRIM(A49))="unknown",LOWER(TRIM(A49))="not applicable",LOWER(TRIM(A49))="n/a",LOWER(TRIM(A49))="na",LOWER(TRIM(A49))="pending",LOWER(TRIM(A49))="unavailable",LOWER(TRIM(A49))="denied",LOWER(TRIM(A49))="none",LOWER(TRIM(A49))="tbd",LOWER(TRIM(A49))="to be determined",LOWER(TRIM(A49))="-"),OR(LOWER(TRIM(B49))="unknown",LOWER(TRIM(B49))="not applicable",LOWER(TRIM(B49))="n/a",LOWER(TRIM(B49))="na",LOWER(TRIM(B49))="pending",LOWER(TRIM(B49))="unavailable",LOWER(TRIM(B49))="denied",LOWER(TRIM(B49))="none",LOWER(TRIM(B49))="tbd",LOWER(TRIM(B49))="to be determined",LOWER(TRIM(B49))="-"),OR(LOWER(TRIM(C49))="unknown",LOWER(TRIM(C49))="not applicable",LOWER(TRIM(C49))="n/a",LOWER(TRIM(C49))="na",LOWER(TRIM(C49))="pending",LOWER(TRIM(C49))="unavailable",LOWER(TRIM(C49))="denied",LOWER(TRIM(C49))="none",LOWER(TRIM(C49))="tbd",LOWER(TRIM(C49))="to be determined",LOWER(TRIM(C49))="-")),"MISSING_OR_PLACEHOLDER",IF(OR(LOWER(TRIM(B49))="captured_ad_id",LOWER(TRIM(B49))="ad_id",LOWER(TRIM(B49))="captured_account_id",LOWER(TRIM(B49))="account_id"),"METHOD_NOT_PROVENANCE",IF(COUNTIF($A$2:$A$101,A49)&gt;1,"MISSING_OR_DUPLICATE_MAPPING",IF(COUNTIF('CRM outcomes'!$C$2:$C$101,A49)=0,"ORPHAN_MAPPING","")))))</x:f>
      </x:c>
    </x:row>
    <x:row r="50">
      <x:c r="D50" t="str">
        <x:f>IF(A50="","",IF(E50="","Accepted","Held"))</x:f>
      </x:c>
      <x:c r="E50" t="str">
        <x:f>IF(COUNTA(A50:C50)=0,"",IF(OR(A50="",B50="",C50="",OR(LOWER(TRIM(A50))="unknown",LOWER(TRIM(A50))="not applicable",LOWER(TRIM(A50))="n/a",LOWER(TRIM(A50))="na",LOWER(TRIM(A50))="pending",LOWER(TRIM(A50))="unavailable",LOWER(TRIM(A50))="denied",LOWER(TRIM(A50))="none",LOWER(TRIM(A50))="tbd",LOWER(TRIM(A50))="to be determined",LOWER(TRIM(A50))="-"),OR(LOWER(TRIM(B50))="unknown",LOWER(TRIM(B50))="not applicable",LOWER(TRIM(B50))="n/a",LOWER(TRIM(B50))="na",LOWER(TRIM(B50))="pending",LOWER(TRIM(B50))="unavailable",LOWER(TRIM(B50))="denied",LOWER(TRIM(B50))="none",LOWER(TRIM(B50))="tbd",LOWER(TRIM(B50))="to be determined",LOWER(TRIM(B50))="-"),OR(LOWER(TRIM(C50))="unknown",LOWER(TRIM(C50))="not applicable",LOWER(TRIM(C50))="n/a",LOWER(TRIM(C50))="na",LOWER(TRIM(C50))="pending",LOWER(TRIM(C50))="unavailable",LOWER(TRIM(C50))="denied",LOWER(TRIM(C50))="none",LOWER(TRIM(C50))="tbd",LOWER(TRIM(C50))="to be determined",LOWER(TRIM(C50))="-")),"MISSING_OR_PLACEHOLDER",IF(OR(LOWER(TRIM(B50))="captured_ad_id",LOWER(TRIM(B50))="ad_id",LOWER(TRIM(B50))="captured_account_id",LOWER(TRIM(B50))="account_id"),"METHOD_NOT_PROVENANCE",IF(COUNTIF($A$2:$A$101,A50)&gt;1,"MISSING_OR_DUPLICATE_MAPPING",IF(COUNTIF('CRM outcomes'!$C$2:$C$101,A50)=0,"ORPHAN_MAPPING","")))))</x:f>
      </x:c>
    </x:row>
    <x:row r="51">
      <x:c r="D51" t="str">
        <x:f>IF(A51="","",IF(E51="","Accepted","Held"))</x:f>
      </x:c>
      <x:c r="E51" t="str">
        <x:f>IF(COUNTA(A51:C51)=0,"",IF(OR(A51="",B51="",C51="",OR(LOWER(TRIM(A51))="unknown",LOWER(TRIM(A51))="not applicable",LOWER(TRIM(A51))="n/a",LOWER(TRIM(A51))="na",LOWER(TRIM(A51))="pending",LOWER(TRIM(A51))="unavailable",LOWER(TRIM(A51))="denied",LOWER(TRIM(A51))="none",LOWER(TRIM(A51))="tbd",LOWER(TRIM(A51))="to be determined",LOWER(TRIM(A51))="-"),OR(LOWER(TRIM(B51))="unknown",LOWER(TRIM(B51))="not applicable",LOWER(TRIM(B51))="n/a",LOWER(TRIM(B51))="na",LOWER(TRIM(B51))="pending",LOWER(TRIM(B51))="unavailable",LOWER(TRIM(B51))="denied",LOWER(TRIM(B51))="none",LOWER(TRIM(B51))="tbd",LOWER(TRIM(B51))="to be determined",LOWER(TRIM(B51))="-"),OR(LOWER(TRIM(C51))="unknown",LOWER(TRIM(C51))="not applicable",LOWER(TRIM(C51))="n/a",LOWER(TRIM(C51))="na",LOWER(TRIM(C51))="pending",LOWER(TRIM(C51))="unavailable",LOWER(TRIM(C51))="denied",LOWER(TRIM(C51))="none",LOWER(TRIM(C51))="tbd",LOWER(TRIM(C51))="to be determined",LOWER(TRIM(C51))="-")),"MISSING_OR_PLACEHOLDER",IF(OR(LOWER(TRIM(B51))="captured_ad_id",LOWER(TRIM(B51))="ad_id",LOWER(TRIM(B51))="captured_account_id",LOWER(TRIM(B51))="account_id"),"METHOD_NOT_PROVENANCE",IF(COUNTIF($A$2:$A$101,A51)&gt;1,"MISSING_OR_DUPLICATE_MAPPING",IF(COUNTIF('CRM outcomes'!$C$2:$C$101,A51)=0,"ORPHAN_MAPPING","")))))</x:f>
      </x:c>
    </x:row>
    <x:row r="52">
      <x:c r="D52" t="str">
        <x:f>IF(A52="","",IF(E52="","Accepted","Held"))</x:f>
      </x:c>
      <x:c r="E52" t="str">
        <x:f>IF(COUNTA(A52:C52)=0,"",IF(OR(A52="",B52="",C52="",OR(LOWER(TRIM(A52))="unknown",LOWER(TRIM(A52))="not applicable",LOWER(TRIM(A52))="n/a",LOWER(TRIM(A52))="na",LOWER(TRIM(A52))="pending",LOWER(TRIM(A52))="unavailable",LOWER(TRIM(A52))="denied",LOWER(TRIM(A52))="none",LOWER(TRIM(A52))="tbd",LOWER(TRIM(A52))="to be determined",LOWER(TRIM(A52))="-"),OR(LOWER(TRIM(B52))="unknown",LOWER(TRIM(B52))="not applicable",LOWER(TRIM(B52))="n/a",LOWER(TRIM(B52))="na",LOWER(TRIM(B52))="pending",LOWER(TRIM(B52))="unavailable",LOWER(TRIM(B52))="denied",LOWER(TRIM(B52))="none",LOWER(TRIM(B52))="tbd",LOWER(TRIM(B52))="to be determined",LOWER(TRIM(B52))="-"),OR(LOWER(TRIM(C52))="unknown",LOWER(TRIM(C52))="not applicable",LOWER(TRIM(C52))="n/a",LOWER(TRIM(C52))="na",LOWER(TRIM(C52))="pending",LOWER(TRIM(C52))="unavailable",LOWER(TRIM(C52))="denied",LOWER(TRIM(C52))="none",LOWER(TRIM(C52))="tbd",LOWER(TRIM(C52))="to be determined",LOWER(TRIM(C52))="-")),"MISSING_OR_PLACEHOLDER",IF(OR(LOWER(TRIM(B52))="captured_ad_id",LOWER(TRIM(B52))="ad_id",LOWER(TRIM(B52))="captured_account_id",LOWER(TRIM(B52))="account_id"),"METHOD_NOT_PROVENANCE",IF(COUNTIF($A$2:$A$101,A52)&gt;1,"MISSING_OR_DUPLICATE_MAPPING",IF(COUNTIF('CRM outcomes'!$C$2:$C$101,A52)=0,"ORPHAN_MAPPING","")))))</x:f>
      </x:c>
    </x:row>
    <x:row r="53">
      <x:c r="D53" t="str">
        <x:f>IF(A53="","",IF(E53="","Accepted","Held"))</x:f>
      </x:c>
      <x:c r="E53" t="str">
        <x:f>IF(COUNTA(A53:C53)=0,"",IF(OR(A53="",B53="",C53="",OR(LOWER(TRIM(A53))="unknown",LOWER(TRIM(A53))="not applicable",LOWER(TRIM(A53))="n/a",LOWER(TRIM(A53))="na",LOWER(TRIM(A53))="pending",LOWER(TRIM(A53))="unavailable",LOWER(TRIM(A53))="denied",LOWER(TRIM(A53))="none",LOWER(TRIM(A53))="tbd",LOWER(TRIM(A53))="to be determined",LOWER(TRIM(A53))="-"),OR(LOWER(TRIM(B53))="unknown",LOWER(TRIM(B53))="not applicable",LOWER(TRIM(B53))="n/a",LOWER(TRIM(B53))="na",LOWER(TRIM(B53))="pending",LOWER(TRIM(B53))="unavailable",LOWER(TRIM(B53))="denied",LOWER(TRIM(B53))="none",LOWER(TRIM(B53))="tbd",LOWER(TRIM(B53))="to be determined",LOWER(TRIM(B53))="-"),OR(LOWER(TRIM(C53))="unknown",LOWER(TRIM(C53))="not applicable",LOWER(TRIM(C53))="n/a",LOWER(TRIM(C53))="na",LOWER(TRIM(C53))="pending",LOWER(TRIM(C53))="unavailable",LOWER(TRIM(C53))="denied",LOWER(TRIM(C53))="none",LOWER(TRIM(C53))="tbd",LOWER(TRIM(C53))="to be determined",LOWER(TRIM(C53))="-")),"MISSING_OR_PLACEHOLDER",IF(OR(LOWER(TRIM(B53))="captured_ad_id",LOWER(TRIM(B53))="ad_id",LOWER(TRIM(B53))="captured_account_id",LOWER(TRIM(B53))="account_id"),"METHOD_NOT_PROVENANCE",IF(COUNTIF($A$2:$A$101,A53)&gt;1,"MISSING_OR_DUPLICATE_MAPPING",IF(COUNTIF('CRM outcomes'!$C$2:$C$101,A53)=0,"ORPHAN_MAPPING","")))))</x:f>
      </x:c>
    </x:row>
    <x:row r="54">
      <x:c r="D54" t="str">
        <x:f>IF(A54="","",IF(E54="","Accepted","Held"))</x:f>
      </x:c>
      <x:c r="E54" t="str">
        <x:f>IF(COUNTA(A54:C54)=0,"",IF(OR(A54="",B54="",C54="",OR(LOWER(TRIM(A54))="unknown",LOWER(TRIM(A54))="not applicable",LOWER(TRIM(A54))="n/a",LOWER(TRIM(A54))="na",LOWER(TRIM(A54))="pending",LOWER(TRIM(A54))="unavailable",LOWER(TRIM(A54))="denied",LOWER(TRIM(A54))="none",LOWER(TRIM(A54))="tbd",LOWER(TRIM(A54))="to be determined",LOWER(TRIM(A54))="-"),OR(LOWER(TRIM(B54))="unknown",LOWER(TRIM(B54))="not applicable",LOWER(TRIM(B54))="n/a",LOWER(TRIM(B54))="na",LOWER(TRIM(B54))="pending",LOWER(TRIM(B54))="unavailable",LOWER(TRIM(B54))="denied",LOWER(TRIM(B54))="none",LOWER(TRIM(B54))="tbd",LOWER(TRIM(B54))="to be determined",LOWER(TRIM(B54))="-"),OR(LOWER(TRIM(C54))="unknown",LOWER(TRIM(C54))="not applicable",LOWER(TRIM(C54))="n/a",LOWER(TRIM(C54))="na",LOWER(TRIM(C54))="pending",LOWER(TRIM(C54))="unavailable",LOWER(TRIM(C54))="denied",LOWER(TRIM(C54))="none",LOWER(TRIM(C54))="tbd",LOWER(TRIM(C54))="to be determined",LOWER(TRIM(C54))="-")),"MISSING_OR_PLACEHOLDER",IF(OR(LOWER(TRIM(B54))="captured_ad_id",LOWER(TRIM(B54))="ad_id",LOWER(TRIM(B54))="captured_account_id",LOWER(TRIM(B54))="account_id"),"METHOD_NOT_PROVENANCE",IF(COUNTIF($A$2:$A$101,A54)&gt;1,"MISSING_OR_DUPLICATE_MAPPING",IF(COUNTIF('CRM outcomes'!$C$2:$C$101,A54)=0,"ORPHAN_MAPPING","")))))</x:f>
      </x:c>
    </x:row>
    <x:row r="55">
      <x:c r="D55" t="str">
        <x:f>IF(A55="","",IF(E55="","Accepted","Held"))</x:f>
      </x:c>
      <x:c r="E55" t="str">
        <x:f>IF(COUNTA(A55:C55)=0,"",IF(OR(A55="",B55="",C55="",OR(LOWER(TRIM(A55))="unknown",LOWER(TRIM(A55))="not applicable",LOWER(TRIM(A55))="n/a",LOWER(TRIM(A55))="na",LOWER(TRIM(A55))="pending",LOWER(TRIM(A55))="unavailable",LOWER(TRIM(A55))="denied",LOWER(TRIM(A55))="none",LOWER(TRIM(A55))="tbd",LOWER(TRIM(A55))="to be determined",LOWER(TRIM(A55))="-"),OR(LOWER(TRIM(B55))="unknown",LOWER(TRIM(B55))="not applicable",LOWER(TRIM(B55))="n/a",LOWER(TRIM(B55))="na",LOWER(TRIM(B55))="pending",LOWER(TRIM(B55))="unavailable",LOWER(TRIM(B55))="denied",LOWER(TRIM(B55))="none",LOWER(TRIM(B55))="tbd",LOWER(TRIM(B55))="to be determined",LOWER(TRIM(B55))="-"),OR(LOWER(TRIM(C55))="unknown",LOWER(TRIM(C55))="not applicable",LOWER(TRIM(C55))="n/a",LOWER(TRIM(C55))="na",LOWER(TRIM(C55))="pending",LOWER(TRIM(C55))="unavailable",LOWER(TRIM(C55))="denied",LOWER(TRIM(C55))="none",LOWER(TRIM(C55))="tbd",LOWER(TRIM(C55))="to be determined",LOWER(TRIM(C55))="-")),"MISSING_OR_PLACEHOLDER",IF(OR(LOWER(TRIM(B55))="captured_ad_id",LOWER(TRIM(B55))="ad_id",LOWER(TRIM(B55))="captured_account_id",LOWER(TRIM(B55))="account_id"),"METHOD_NOT_PROVENANCE",IF(COUNTIF($A$2:$A$101,A55)&gt;1,"MISSING_OR_DUPLICATE_MAPPING",IF(COUNTIF('CRM outcomes'!$C$2:$C$101,A55)=0,"ORPHAN_MAPPING","")))))</x:f>
      </x:c>
    </x:row>
    <x:row r="56">
      <x:c r="D56" t="str">
        <x:f>IF(A56="","",IF(E56="","Accepted","Held"))</x:f>
      </x:c>
      <x:c r="E56" t="str">
        <x:f>IF(COUNTA(A56:C56)=0,"",IF(OR(A56="",B56="",C56="",OR(LOWER(TRIM(A56))="unknown",LOWER(TRIM(A56))="not applicable",LOWER(TRIM(A56))="n/a",LOWER(TRIM(A56))="na",LOWER(TRIM(A56))="pending",LOWER(TRIM(A56))="unavailable",LOWER(TRIM(A56))="denied",LOWER(TRIM(A56))="none",LOWER(TRIM(A56))="tbd",LOWER(TRIM(A56))="to be determined",LOWER(TRIM(A56))="-"),OR(LOWER(TRIM(B56))="unknown",LOWER(TRIM(B56))="not applicable",LOWER(TRIM(B56))="n/a",LOWER(TRIM(B56))="na",LOWER(TRIM(B56))="pending",LOWER(TRIM(B56))="unavailable",LOWER(TRIM(B56))="denied",LOWER(TRIM(B56))="none",LOWER(TRIM(B56))="tbd",LOWER(TRIM(B56))="to be determined",LOWER(TRIM(B56))="-"),OR(LOWER(TRIM(C56))="unknown",LOWER(TRIM(C56))="not applicable",LOWER(TRIM(C56))="n/a",LOWER(TRIM(C56))="na",LOWER(TRIM(C56))="pending",LOWER(TRIM(C56))="unavailable",LOWER(TRIM(C56))="denied",LOWER(TRIM(C56))="none",LOWER(TRIM(C56))="tbd",LOWER(TRIM(C56))="to be determined",LOWER(TRIM(C56))="-")),"MISSING_OR_PLACEHOLDER",IF(OR(LOWER(TRIM(B56))="captured_ad_id",LOWER(TRIM(B56))="ad_id",LOWER(TRIM(B56))="captured_account_id",LOWER(TRIM(B56))="account_id"),"METHOD_NOT_PROVENANCE",IF(COUNTIF($A$2:$A$101,A56)&gt;1,"MISSING_OR_DUPLICATE_MAPPING",IF(COUNTIF('CRM outcomes'!$C$2:$C$101,A56)=0,"ORPHAN_MAPPING","")))))</x:f>
      </x:c>
    </x:row>
    <x:row r="57">
      <x:c r="D57" t="str">
        <x:f>IF(A57="","",IF(E57="","Accepted","Held"))</x:f>
      </x:c>
      <x:c r="E57" t="str">
        <x:f>IF(COUNTA(A57:C57)=0,"",IF(OR(A57="",B57="",C57="",OR(LOWER(TRIM(A57))="unknown",LOWER(TRIM(A57))="not applicable",LOWER(TRIM(A57))="n/a",LOWER(TRIM(A57))="na",LOWER(TRIM(A57))="pending",LOWER(TRIM(A57))="unavailable",LOWER(TRIM(A57))="denied",LOWER(TRIM(A57))="none",LOWER(TRIM(A57))="tbd",LOWER(TRIM(A57))="to be determined",LOWER(TRIM(A57))="-"),OR(LOWER(TRIM(B57))="unknown",LOWER(TRIM(B57))="not applicable",LOWER(TRIM(B57))="n/a",LOWER(TRIM(B57))="na",LOWER(TRIM(B57))="pending",LOWER(TRIM(B57))="unavailable",LOWER(TRIM(B57))="denied",LOWER(TRIM(B57))="none",LOWER(TRIM(B57))="tbd",LOWER(TRIM(B57))="to be determined",LOWER(TRIM(B57))="-"),OR(LOWER(TRIM(C57))="unknown",LOWER(TRIM(C57))="not applicable",LOWER(TRIM(C57))="n/a",LOWER(TRIM(C57))="na",LOWER(TRIM(C57))="pending",LOWER(TRIM(C57))="unavailable",LOWER(TRIM(C57))="denied",LOWER(TRIM(C57))="none",LOWER(TRIM(C57))="tbd",LOWER(TRIM(C57))="to be determined",LOWER(TRIM(C57))="-")),"MISSING_OR_PLACEHOLDER",IF(OR(LOWER(TRIM(B57))="captured_ad_id",LOWER(TRIM(B57))="ad_id",LOWER(TRIM(B57))="captured_account_id",LOWER(TRIM(B57))="account_id"),"METHOD_NOT_PROVENANCE",IF(COUNTIF($A$2:$A$101,A57)&gt;1,"MISSING_OR_DUPLICATE_MAPPING",IF(COUNTIF('CRM outcomes'!$C$2:$C$101,A57)=0,"ORPHAN_MAPPING","")))))</x:f>
      </x:c>
    </x:row>
    <x:row r="58">
      <x:c r="D58" t="str">
        <x:f>IF(A58="","",IF(E58="","Accepted","Held"))</x:f>
      </x:c>
      <x:c r="E58" t="str">
        <x:f>IF(COUNTA(A58:C58)=0,"",IF(OR(A58="",B58="",C58="",OR(LOWER(TRIM(A58))="unknown",LOWER(TRIM(A58))="not applicable",LOWER(TRIM(A58))="n/a",LOWER(TRIM(A58))="na",LOWER(TRIM(A58))="pending",LOWER(TRIM(A58))="unavailable",LOWER(TRIM(A58))="denied",LOWER(TRIM(A58))="none",LOWER(TRIM(A58))="tbd",LOWER(TRIM(A58))="to be determined",LOWER(TRIM(A58))="-"),OR(LOWER(TRIM(B58))="unknown",LOWER(TRIM(B58))="not applicable",LOWER(TRIM(B58))="n/a",LOWER(TRIM(B58))="na",LOWER(TRIM(B58))="pending",LOWER(TRIM(B58))="unavailable",LOWER(TRIM(B58))="denied",LOWER(TRIM(B58))="none",LOWER(TRIM(B58))="tbd",LOWER(TRIM(B58))="to be determined",LOWER(TRIM(B58))="-"),OR(LOWER(TRIM(C58))="unknown",LOWER(TRIM(C58))="not applicable",LOWER(TRIM(C58))="n/a",LOWER(TRIM(C58))="na",LOWER(TRIM(C58))="pending",LOWER(TRIM(C58))="unavailable",LOWER(TRIM(C58))="denied",LOWER(TRIM(C58))="none",LOWER(TRIM(C58))="tbd",LOWER(TRIM(C58))="to be determined",LOWER(TRIM(C58))="-")),"MISSING_OR_PLACEHOLDER",IF(OR(LOWER(TRIM(B58))="captured_ad_id",LOWER(TRIM(B58))="ad_id",LOWER(TRIM(B58))="captured_account_id",LOWER(TRIM(B58))="account_id"),"METHOD_NOT_PROVENANCE",IF(COUNTIF($A$2:$A$101,A58)&gt;1,"MISSING_OR_DUPLICATE_MAPPING",IF(COUNTIF('CRM outcomes'!$C$2:$C$101,A58)=0,"ORPHAN_MAPPING","")))))</x:f>
      </x:c>
    </x:row>
    <x:row r="59">
      <x:c r="D59" t="str">
        <x:f>IF(A59="","",IF(E59="","Accepted","Held"))</x:f>
      </x:c>
      <x:c r="E59" t="str">
        <x:f>IF(COUNTA(A59:C59)=0,"",IF(OR(A59="",B59="",C59="",OR(LOWER(TRIM(A59))="unknown",LOWER(TRIM(A59))="not applicable",LOWER(TRIM(A59))="n/a",LOWER(TRIM(A59))="na",LOWER(TRIM(A59))="pending",LOWER(TRIM(A59))="unavailable",LOWER(TRIM(A59))="denied",LOWER(TRIM(A59))="none",LOWER(TRIM(A59))="tbd",LOWER(TRIM(A59))="to be determined",LOWER(TRIM(A59))="-"),OR(LOWER(TRIM(B59))="unknown",LOWER(TRIM(B59))="not applicable",LOWER(TRIM(B59))="n/a",LOWER(TRIM(B59))="na",LOWER(TRIM(B59))="pending",LOWER(TRIM(B59))="unavailable",LOWER(TRIM(B59))="denied",LOWER(TRIM(B59))="none",LOWER(TRIM(B59))="tbd",LOWER(TRIM(B59))="to be determined",LOWER(TRIM(B59))="-"),OR(LOWER(TRIM(C59))="unknown",LOWER(TRIM(C59))="not applicable",LOWER(TRIM(C59))="n/a",LOWER(TRIM(C59))="na",LOWER(TRIM(C59))="pending",LOWER(TRIM(C59))="unavailable",LOWER(TRIM(C59))="denied",LOWER(TRIM(C59))="none",LOWER(TRIM(C59))="tbd",LOWER(TRIM(C59))="to be determined",LOWER(TRIM(C59))="-")),"MISSING_OR_PLACEHOLDER",IF(OR(LOWER(TRIM(B59))="captured_ad_id",LOWER(TRIM(B59))="ad_id",LOWER(TRIM(B59))="captured_account_id",LOWER(TRIM(B59))="account_id"),"METHOD_NOT_PROVENANCE",IF(COUNTIF($A$2:$A$101,A59)&gt;1,"MISSING_OR_DUPLICATE_MAPPING",IF(COUNTIF('CRM outcomes'!$C$2:$C$101,A59)=0,"ORPHAN_MAPPING","")))))</x:f>
      </x:c>
    </x:row>
    <x:row r="60">
      <x:c r="D60" t="str">
        <x:f>IF(A60="","",IF(E60="","Accepted","Held"))</x:f>
      </x:c>
      <x:c r="E60" t="str">
        <x:f>IF(COUNTA(A60:C60)=0,"",IF(OR(A60="",B60="",C60="",OR(LOWER(TRIM(A60))="unknown",LOWER(TRIM(A60))="not applicable",LOWER(TRIM(A60))="n/a",LOWER(TRIM(A60))="na",LOWER(TRIM(A60))="pending",LOWER(TRIM(A60))="unavailable",LOWER(TRIM(A60))="denied",LOWER(TRIM(A60))="none",LOWER(TRIM(A60))="tbd",LOWER(TRIM(A60))="to be determined",LOWER(TRIM(A60))="-"),OR(LOWER(TRIM(B60))="unknown",LOWER(TRIM(B60))="not applicable",LOWER(TRIM(B60))="n/a",LOWER(TRIM(B60))="na",LOWER(TRIM(B60))="pending",LOWER(TRIM(B60))="unavailable",LOWER(TRIM(B60))="denied",LOWER(TRIM(B60))="none",LOWER(TRIM(B60))="tbd",LOWER(TRIM(B60))="to be determined",LOWER(TRIM(B60))="-"),OR(LOWER(TRIM(C60))="unknown",LOWER(TRIM(C60))="not applicable",LOWER(TRIM(C60))="n/a",LOWER(TRIM(C60))="na",LOWER(TRIM(C60))="pending",LOWER(TRIM(C60))="unavailable",LOWER(TRIM(C60))="denied",LOWER(TRIM(C60))="none",LOWER(TRIM(C60))="tbd",LOWER(TRIM(C60))="to be determined",LOWER(TRIM(C60))="-")),"MISSING_OR_PLACEHOLDER",IF(OR(LOWER(TRIM(B60))="captured_ad_id",LOWER(TRIM(B60))="ad_id",LOWER(TRIM(B60))="captured_account_id",LOWER(TRIM(B60))="account_id"),"METHOD_NOT_PROVENANCE",IF(COUNTIF($A$2:$A$101,A60)&gt;1,"MISSING_OR_DUPLICATE_MAPPING",IF(COUNTIF('CRM outcomes'!$C$2:$C$101,A60)=0,"ORPHAN_MAPPING","")))))</x:f>
      </x:c>
    </x:row>
    <x:row r="61">
      <x:c r="D61" t="str">
        <x:f>IF(A61="","",IF(E61="","Accepted","Held"))</x:f>
      </x:c>
      <x:c r="E61" t="str">
        <x:f>IF(COUNTA(A61:C61)=0,"",IF(OR(A61="",B61="",C61="",OR(LOWER(TRIM(A61))="unknown",LOWER(TRIM(A61))="not applicable",LOWER(TRIM(A61))="n/a",LOWER(TRIM(A61))="na",LOWER(TRIM(A61))="pending",LOWER(TRIM(A61))="unavailable",LOWER(TRIM(A61))="denied",LOWER(TRIM(A61))="none",LOWER(TRIM(A61))="tbd",LOWER(TRIM(A61))="to be determined",LOWER(TRIM(A61))="-"),OR(LOWER(TRIM(B61))="unknown",LOWER(TRIM(B61))="not applicable",LOWER(TRIM(B61))="n/a",LOWER(TRIM(B61))="na",LOWER(TRIM(B61))="pending",LOWER(TRIM(B61))="unavailable",LOWER(TRIM(B61))="denied",LOWER(TRIM(B61))="none",LOWER(TRIM(B61))="tbd",LOWER(TRIM(B61))="to be determined",LOWER(TRIM(B61))="-"),OR(LOWER(TRIM(C61))="unknown",LOWER(TRIM(C61))="not applicable",LOWER(TRIM(C61))="n/a",LOWER(TRIM(C61))="na",LOWER(TRIM(C61))="pending",LOWER(TRIM(C61))="unavailable",LOWER(TRIM(C61))="denied",LOWER(TRIM(C61))="none",LOWER(TRIM(C61))="tbd",LOWER(TRIM(C61))="to be determined",LOWER(TRIM(C61))="-")),"MISSING_OR_PLACEHOLDER",IF(OR(LOWER(TRIM(B61))="captured_ad_id",LOWER(TRIM(B61))="ad_id",LOWER(TRIM(B61))="captured_account_id",LOWER(TRIM(B61))="account_id"),"METHOD_NOT_PROVENANCE",IF(COUNTIF($A$2:$A$101,A61)&gt;1,"MISSING_OR_DUPLICATE_MAPPING",IF(COUNTIF('CRM outcomes'!$C$2:$C$101,A61)=0,"ORPHAN_MAPPING","")))))</x:f>
      </x:c>
    </x:row>
    <x:row r="62">
      <x:c r="D62" t="str">
        <x:f>IF(A62="","",IF(E62="","Accepted","Held"))</x:f>
      </x:c>
      <x:c r="E62" t="str">
        <x:f>IF(COUNTA(A62:C62)=0,"",IF(OR(A62="",B62="",C62="",OR(LOWER(TRIM(A62))="unknown",LOWER(TRIM(A62))="not applicable",LOWER(TRIM(A62))="n/a",LOWER(TRIM(A62))="na",LOWER(TRIM(A62))="pending",LOWER(TRIM(A62))="unavailable",LOWER(TRIM(A62))="denied",LOWER(TRIM(A62))="none",LOWER(TRIM(A62))="tbd",LOWER(TRIM(A62))="to be determined",LOWER(TRIM(A62))="-"),OR(LOWER(TRIM(B62))="unknown",LOWER(TRIM(B62))="not applicable",LOWER(TRIM(B62))="n/a",LOWER(TRIM(B62))="na",LOWER(TRIM(B62))="pending",LOWER(TRIM(B62))="unavailable",LOWER(TRIM(B62))="denied",LOWER(TRIM(B62))="none",LOWER(TRIM(B62))="tbd",LOWER(TRIM(B62))="to be determined",LOWER(TRIM(B62))="-"),OR(LOWER(TRIM(C62))="unknown",LOWER(TRIM(C62))="not applicable",LOWER(TRIM(C62))="n/a",LOWER(TRIM(C62))="na",LOWER(TRIM(C62))="pending",LOWER(TRIM(C62))="unavailable",LOWER(TRIM(C62))="denied",LOWER(TRIM(C62))="none",LOWER(TRIM(C62))="tbd",LOWER(TRIM(C62))="to be determined",LOWER(TRIM(C62))="-")),"MISSING_OR_PLACEHOLDER",IF(OR(LOWER(TRIM(B62))="captured_ad_id",LOWER(TRIM(B62))="ad_id",LOWER(TRIM(B62))="captured_account_id",LOWER(TRIM(B62))="account_id"),"METHOD_NOT_PROVENANCE",IF(COUNTIF($A$2:$A$101,A62)&gt;1,"MISSING_OR_DUPLICATE_MAPPING",IF(COUNTIF('CRM outcomes'!$C$2:$C$101,A62)=0,"ORPHAN_MAPPING","")))))</x:f>
      </x:c>
    </x:row>
    <x:row r="63">
      <x:c r="D63" t="str">
        <x:f>IF(A63="","",IF(E63="","Accepted","Held"))</x:f>
      </x:c>
      <x:c r="E63" t="str">
        <x:f>IF(COUNTA(A63:C63)=0,"",IF(OR(A63="",B63="",C63="",OR(LOWER(TRIM(A63))="unknown",LOWER(TRIM(A63))="not applicable",LOWER(TRIM(A63))="n/a",LOWER(TRIM(A63))="na",LOWER(TRIM(A63))="pending",LOWER(TRIM(A63))="unavailable",LOWER(TRIM(A63))="denied",LOWER(TRIM(A63))="none",LOWER(TRIM(A63))="tbd",LOWER(TRIM(A63))="to be determined",LOWER(TRIM(A63))="-"),OR(LOWER(TRIM(B63))="unknown",LOWER(TRIM(B63))="not applicable",LOWER(TRIM(B63))="n/a",LOWER(TRIM(B63))="na",LOWER(TRIM(B63))="pending",LOWER(TRIM(B63))="unavailable",LOWER(TRIM(B63))="denied",LOWER(TRIM(B63))="none",LOWER(TRIM(B63))="tbd",LOWER(TRIM(B63))="to be determined",LOWER(TRIM(B63))="-"),OR(LOWER(TRIM(C63))="unknown",LOWER(TRIM(C63))="not applicable",LOWER(TRIM(C63))="n/a",LOWER(TRIM(C63))="na",LOWER(TRIM(C63))="pending",LOWER(TRIM(C63))="unavailable",LOWER(TRIM(C63))="denied",LOWER(TRIM(C63))="none",LOWER(TRIM(C63))="tbd",LOWER(TRIM(C63))="to be determined",LOWER(TRIM(C63))="-")),"MISSING_OR_PLACEHOLDER",IF(OR(LOWER(TRIM(B63))="captured_ad_id",LOWER(TRIM(B63))="ad_id",LOWER(TRIM(B63))="captured_account_id",LOWER(TRIM(B63))="account_id"),"METHOD_NOT_PROVENANCE",IF(COUNTIF($A$2:$A$101,A63)&gt;1,"MISSING_OR_DUPLICATE_MAPPING",IF(COUNTIF('CRM outcomes'!$C$2:$C$101,A63)=0,"ORPHAN_MAPPING","")))))</x:f>
      </x:c>
    </x:row>
    <x:row r="64">
      <x:c r="D64" t="str">
        <x:f>IF(A64="","",IF(E64="","Accepted","Held"))</x:f>
      </x:c>
      <x:c r="E64" t="str">
        <x:f>IF(COUNTA(A64:C64)=0,"",IF(OR(A64="",B64="",C64="",OR(LOWER(TRIM(A64))="unknown",LOWER(TRIM(A64))="not applicable",LOWER(TRIM(A64))="n/a",LOWER(TRIM(A64))="na",LOWER(TRIM(A64))="pending",LOWER(TRIM(A64))="unavailable",LOWER(TRIM(A64))="denied",LOWER(TRIM(A64))="none",LOWER(TRIM(A64))="tbd",LOWER(TRIM(A64))="to be determined",LOWER(TRIM(A64))="-"),OR(LOWER(TRIM(B64))="unknown",LOWER(TRIM(B64))="not applicable",LOWER(TRIM(B64))="n/a",LOWER(TRIM(B64))="na",LOWER(TRIM(B64))="pending",LOWER(TRIM(B64))="unavailable",LOWER(TRIM(B64))="denied",LOWER(TRIM(B64))="none",LOWER(TRIM(B64))="tbd",LOWER(TRIM(B64))="to be determined",LOWER(TRIM(B64))="-"),OR(LOWER(TRIM(C64))="unknown",LOWER(TRIM(C64))="not applicable",LOWER(TRIM(C64))="n/a",LOWER(TRIM(C64))="na",LOWER(TRIM(C64))="pending",LOWER(TRIM(C64))="unavailable",LOWER(TRIM(C64))="denied",LOWER(TRIM(C64))="none",LOWER(TRIM(C64))="tbd",LOWER(TRIM(C64))="to be determined",LOWER(TRIM(C64))="-")),"MISSING_OR_PLACEHOLDER",IF(OR(LOWER(TRIM(B64))="captured_ad_id",LOWER(TRIM(B64))="ad_id",LOWER(TRIM(B64))="captured_account_id",LOWER(TRIM(B64))="account_id"),"METHOD_NOT_PROVENANCE",IF(COUNTIF($A$2:$A$101,A64)&gt;1,"MISSING_OR_DUPLICATE_MAPPING",IF(COUNTIF('CRM outcomes'!$C$2:$C$101,A64)=0,"ORPHAN_MAPPING","")))))</x:f>
      </x:c>
    </x:row>
    <x:row r="65">
      <x:c r="D65" t="str">
        <x:f>IF(A65="","",IF(E65="","Accepted","Held"))</x:f>
      </x:c>
      <x:c r="E65" t="str">
        <x:f>IF(COUNTA(A65:C65)=0,"",IF(OR(A65="",B65="",C65="",OR(LOWER(TRIM(A65))="unknown",LOWER(TRIM(A65))="not applicable",LOWER(TRIM(A65))="n/a",LOWER(TRIM(A65))="na",LOWER(TRIM(A65))="pending",LOWER(TRIM(A65))="unavailable",LOWER(TRIM(A65))="denied",LOWER(TRIM(A65))="none",LOWER(TRIM(A65))="tbd",LOWER(TRIM(A65))="to be determined",LOWER(TRIM(A65))="-"),OR(LOWER(TRIM(B65))="unknown",LOWER(TRIM(B65))="not applicable",LOWER(TRIM(B65))="n/a",LOWER(TRIM(B65))="na",LOWER(TRIM(B65))="pending",LOWER(TRIM(B65))="unavailable",LOWER(TRIM(B65))="denied",LOWER(TRIM(B65))="none",LOWER(TRIM(B65))="tbd",LOWER(TRIM(B65))="to be determined",LOWER(TRIM(B65))="-"),OR(LOWER(TRIM(C65))="unknown",LOWER(TRIM(C65))="not applicable",LOWER(TRIM(C65))="n/a",LOWER(TRIM(C65))="na",LOWER(TRIM(C65))="pending",LOWER(TRIM(C65))="unavailable",LOWER(TRIM(C65))="denied",LOWER(TRIM(C65))="none",LOWER(TRIM(C65))="tbd",LOWER(TRIM(C65))="to be determined",LOWER(TRIM(C65))="-")),"MISSING_OR_PLACEHOLDER",IF(OR(LOWER(TRIM(B65))="captured_ad_id",LOWER(TRIM(B65))="ad_id",LOWER(TRIM(B65))="captured_account_id",LOWER(TRIM(B65))="account_id"),"METHOD_NOT_PROVENANCE",IF(COUNTIF($A$2:$A$101,A65)&gt;1,"MISSING_OR_DUPLICATE_MAPPING",IF(COUNTIF('CRM outcomes'!$C$2:$C$101,A65)=0,"ORPHAN_MAPPING","")))))</x:f>
      </x:c>
    </x:row>
    <x:row r="66">
      <x:c r="D66" t="str">
        <x:f>IF(A66="","",IF(E66="","Accepted","Held"))</x:f>
      </x:c>
      <x:c r="E66" t="str">
        <x:f>IF(COUNTA(A66:C66)=0,"",IF(OR(A66="",B66="",C66="",OR(LOWER(TRIM(A66))="unknown",LOWER(TRIM(A66))="not applicable",LOWER(TRIM(A66))="n/a",LOWER(TRIM(A66))="na",LOWER(TRIM(A66))="pending",LOWER(TRIM(A66))="unavailable",LOWER(TRIM(A66))="denied",LOWER(TRIM(A66))="none",LOWER(TRIM(A66))="tbd",LOWER(TRIM(A66))="to be determined",LOWER(TRIM(A66))="-"),OR(LOWER(TRIM(B66))="unknown",LOWER(TRIM(B66))="not applicable",LOWER(TRIM(B66))="n/a",LOWER(TRIM(B66))="na",LOWER(TRIM(B66))="pending",LOWER(TRIM(B66))="unavailable",LOWER(TRIM(B66))="denied",LOWER(TRIM(B66))="none",LOWER(TRIM(B66))="tbd",LOWER(TRIM(B66))="to be determined",LOWER(TRIM(B66))="-"),OR(LOWER(TRIM(C66))="unknown",LOWER(TRIM(C66))="not applicable",LOWER(TRIM(C66))="n/a",LOWER(TRIM(C66))="na",LOWER(TRIM(C66))="pending",LOWER(TRIM(C66))="unavailable",LOWER(TRIM(C66))="denied",LOWER(TRIM(C66))="none",LOWER(TRIM(C66))="tbd",LOWER(TRIM(C66))="to be determined",LOWER(TRIM(C66))="-")),"MISSING_OR_PLACEHOLDER",IF(OR(LOWER(TRIM(B66))="captured_ad_id",LOWER(TRIM(B66))="ad_id",LOWER(TRIM(B66))="captured_account_id",LOWER(TRIM(B66))="account_id"),"METHOD_NOT_PROVENANCE",IF(COUNTIF($A$2:$A$101,A66)&gt;1,"MISSING_OR_DUPLICATE_MAPPING",IF(COUNTIF('CRM outcomes'!$C$2:$C$101,A66)=0,"ORPHAN_MAPPING","")))))</x:f>
      </x:c>
    </x:row>
    <x:row r="67">
      <x:c r="D67" t="str">
        <x:f>IF(A67="","",IF(E67="","Accepted","Held"))</x:f>
      </x:c>
      <x:c r="E67" t="str">
        <x:f>IF(COUNTA(A67:C67)=0,"",IF(OR(A67="",B67="",C67="",OR(LOWER(TRIM(A67))="unknown",LOWER(TRIM(A67))="not applicable",LOWER(TRIM(A67))="n/a",LOWER(TRIM(A67))="na",LOWER(TRIM(A67))="pending",LOWER(TRIM(A67))="unavailable",LOWER(TRIM(A67))="denied",LOWER(TRIM(A67))="none",LOWER(TRIM(A67))="tbd",LOWER(TRIM(A67))="to be determined",LOWER(TRIM(A67))="-"),OR(LOWER(TRIM(B67))="unknown",LOWER(TRIM(B67))="not applicable",LOWER(TRIM(B67))="n/a",LOWER(TRIM(B67))="na",LOWER(TRIM(B67))="pending",LOWER(TRIM(B67))="unavailable",LOWER(TRIM(B67))="denied",LOWER(TRIM(B67))="none",LOWER(TRIM(B67))="tbd",LOWER(TRIM(B67))="to be determined",LOWER(TRIM(B67))="-"),OR(LOWER(TRIM(C67))="unknown",LOWER(TRIM(C67))="not applicable",LOWER(TRIM(C67))="n/a",LOWER(TRIM(C67))="na",LOWER(TRIM(C67))="pending",LOWER(TRIM(C67))="unavailable",LOWER(TRIM(C67))="denied",LOWER(TRIM(C67))="none",LOWER(TRIM(C67))="tbd",LOWER(TRIM(C67))="to be determined",LOWER(TRIM(C67))="-")),"MISSING_OR_PLACEHOLDER",IF(OR(LOWER(TRIM(B67))="captured_ad_id",LOWER(TRIM(B67))="ad_id",LOWER(TRIM(B67))="captured_account_id",LOWER(TRIM(B67))="account_id"),"METHOD_NOT_PROVENANCE",IF(COUNTIF($A$2:$A$101,A67)&gt;1,"MISSING_OR_DUPLICATE_MAPPING",IF(COUNTIF('CRM outcomes'!$C$2:$C$101,A67)=0,"ORPHAN_MAPPING","")))))</x:f>
      </x:c>
    </x:row>
    <x:row r="68">
      <x:c r="D68" t="str">
        <x:f>IF(A68="","",IF(E68="","Accepted","Held"))</x:f>
      </x:c>
      <x:c r="E68" t="str">
        <x:f>IF(COUNTA(A68:C68)=0,"",IF(OR(A68="",B68="",C68="",OR(LOWER(TRIM(A68))="unknown",LOWER(TRIM(A68))="not applicable",LOWER(TRIM(A68))="n/a",LOWER(TRIM(A68))="na",LOWER(TRIM(A68))="pending",LOWER(TRIM(A68))="unavailable",LOWER(TRIM(A68))="denied",LOWER(TRIM(A68))="none",LOWER(TRIM(A68))="tbd",LOWER(TRIM(A68))="to be determined",LOWER(TRIM(A68))="-"),OR(LOWER(TRIM(B68))="unknown",LOWER(TRIM(B68))="not applicable",LOWER(TRIM(B68))="n/a",LOWER(TRIM(B68))="na",LOWER(TRIM(B68))="pending",LOWER(TRIM(B68))="unavailable",LOWER(TRIM(B68))="denied",LOWER(TRIM(B68))="none",LOWER(TRIM(B68))="tbd",LOWER(TRIM(B68))="to be determined",LOWER(TRIM(B68))="-"),OR(LOWER(TRIM(C68))="unknown",LOWER(TRIM(C68))="not applicable",LOWER(TRIM(C68))="n/a",LOWER(TRIM(C68))="na",LOWER(TRIM(C68))="pending",LOWER(TRIM(C68))="unavailable",LOWER(TRIM(C68))="denied",LOWER(TRIM(C68))="none",LOWER(TRIM(C68))="tbd",LOWER(TRIM(C68))="to be determined",LOWER(TRIM(C68))="-")),"MISSING_OR_PLACEHOLDER",IF(OR(LOWER(TRIM(B68))="captured_ad_id",LOWER(TRIM(B68))="ad_id",LOWER(TRIM(B68))="captured_account_id",LOWER(TRIM(B68))="account_id"),"METHOD_NOT_PROVENANCE",IF(COUNTIF($A$2:$A$101,A68)&gt;1,"MISSING_OR_DUPLICATE_MAPPING",IF(COUNTIF('CRM outcomes'!$C$2:$C$101,A68)=0,"ORPHAN_MAPPING","")))))</x:f>
      </x:c>
    </x:row>
    <x:row r="69">
      <x:c r="D69" t="str">
        <x:f>IF(A69="","",IF(E69="","Accepted","Held"))</x:f>
      </x:c>
      <x:c r="E69" t="str">
        <x:f>IF(COUNTA(A69:C69)=0,"",IF(OR(A69="",B69="",C69="",OR(LOWER(TRIM(A69))="unknown",LOWER(TRIM(A69))="not applicable",LOWER(TRIM(A69))="n/a",LOWER(TRIM(A69))="na",LOWER(TRIM(A69))="pending",LOWER(TRIM(A69))="unavailable",LOWER(TRIM(A69))="denied",LOWER(TRIM(A69))="none",LOWER(TRIM(A69))="tbd",LOWER(TRIM(A69))="to be determined",LOWER(TRIM(A69))="-"),OR(LOWER(TRIM(B69))="unknown",LOWER(TRIM(B69))="not applicable",LOWER(TRIM(B69))="n/a",LOWER(TRIM(B69))="na",LOWER(TRIM(B69))="pending",LOWER(TRIM(B69))="unavailable",LOWER(TRIM(B69))="denied",LOWER(TRIM(B69))="none",LOWER(TRIM(B69))="tbd",LOWER(TRIM(B69))="to be determined",LOWER(TRIM(B69))="-"),OR(LOWER(TRIM(C69))="unknown",LOWER(TRIM(C69))="not applicable",LOWER(TRIM(C69))="n/a",LOWER(TRIM(C69))="na",LOWER(TRIM(C69))="pending",LOWER(TRIM(C69))="unavailable",LOWER(TRIM(C69))="denied",LOWER(TRIM(C69))="none",LOWER(TRIM(C69))="tbd",LOWER(TRIM(C69))="to be determined",LOWER(TRIM(C69))="-")),"MISSING_OR_PLACEHOLDER",IF(OR(LOWER(TRIM(B69))="captured_ad_id",LOWER(TRIM(B69))="ad_id",LOWER(TRIM(B69))="captured_account_id",LOWER(TRIM(B69))="account_id"),"METHOD_NOT_PROVENANCE",IF(COUNTIF($A$2:$A$101,A69)&gt;1,"MISSING_OR_DUPLICATE_MAPPING",IF(COUNTIF('CRM outcomes'!$C$2:$C$101,A69)=0,"ORPHAN_MAPPING","")))))</x:f>
      </x:c>
    </x:row>
    <x:row r="70">
      <x:c r="D70" t="str">
        <x:f>IF(A70="","",IF(E70="","Accepted","Held"))</x:f>
      </x:c>
      <x:c r="E70" t="str">
        <x:f>IF(COUNTA(A70:C70)=0,"",IF(OR(A70="",B70="",C70="",OR(LOWER(TRIM(A70))="unknown",LOWER(TRIM(A70))="not applicable",LOWER(TRIM(A70))="n/a",LOWER(TRIM(A70))="na",LOWER(TRIM(A70))="pending",LOWER(TRIM(A70))="unavailable",LOWER(TRIM(A70))="denied",LOWER(TRIM(A70))="none",LOWER(TRIM(A70))="tbd",LOWER(TRIM(A70))="to be determined",LOWER(TRIM(A70))="-"),OR(LOWER(TRIM(B70))="unknown",LOWER(TRIM(B70))="not applicable",LOWER(TRIM(B70))="n/a",LOWER(TRIM(B70))="na",LOWER(TRIM(B70))="pending",LOWER(TRIM(B70))="unavailable",LOWER(TRIM(B70))="denied",LOWER(TRIM(B70))="none",LOWER(TRIM(B70))="tbd",LOWER(TRIM(B70))="to be determined",LOWER(TRIM(B70))="-"),OR(LOWER(TRIM(C70))="unknown",LOWER(TRIM(C70))="not applicable",LOWER(TRIM(C70))="n/a",LOWER(TRIM(C70))="na",LOWER(TRIM(C70))="pending",LOWER(TRIM(C70))="unavailable",LOWER(TRIM(C70))="denied",LOWER(TRIM(C70))="none",LOWER(TRIM(C70))="tbd",LOWER(TRIM(C70))="to be determined",LOWER(TRIM(C70))="-")),"MISSING_OR_PLACEHOLDER",IF(OR(LOWER(TRIM(B70))="captured_ad_id",LOWER(TRIM(B70))="ad_id",LOWER(TRIM(B70))="captured_account_id",LOWER(TRIM(B70))="account_id"),"METHOD_NOT_PROVENANCE",IF(COUNTIF($A$2:$A$101,A70)&gt;1,"MISSING_OR_DUPLICATE_MAPPING",IF(COUNTIF('CRM outcomes'!$C$2:$C$101,A70)=0,"ORPHAN_MAPPING","")))))</x:f>
      </x:c>
    </x:row>
    <x:row r="71">
      <x:c r="D71" t="str">
        <x:f>IF(A71="","",IF(E71="","Accepted","Held"))</x:f>
      </x:c>
      <x:c r="E71" t="str">
        <x:f>IF(COUNTA(A71:C71)=0,"",IF(OR(A71="",B71="",C71="",OR(LOWER(TRIM(A71))="unknown",LOWER(TRIM(A71))="not applicable",LOWER(TRIM(A71))="n/a",LOWER(TRIM(A71))="na",LOWER(TRIM(A71))="pending",LOWER(TRIM(A71))="unavailable",LOWER(TRIM(A71))="denied",LOWER(TRIM(A71))="none",LOWER(TRIM(A71))="tbd",LOWER(TRIM(A71))="to be determined",LOWER(TRIM(A71))="-"),OR(LOWER(TRIM(B71))="unknown",LOWER(TRIM(B71))="not applicable",LOWER(TRIM(B71))="n/a",LOWER(TRIM(B71))="na",LOWER(TRIM(B71))="pending",LOWER(TRIM(B71))="unavailable",LOWER(TRIM(B71))="denied",LOWER(TRIM(B71))="none",LOWER(TRIM(B71))="tbd",LOWER(TRIM(B71))="to be determined",LOWER(TRIM(B71))="-"),OR(LOWER(TRIM(C71))="unknown",LOWER(TRIM(C71))="not applicable",LOWER(TRIM(C71))="n/a",LOWER(TRIM(C71))="na",LOWER(TRIM(C71))="pending",LOWER(TRIM(C71))="unavailable",LOWER(TRIM(C71))="denied",LOWER(TRIM(C71))="none",LOWER(TRIM(C71))="tbd",LOWER(TRIM(C71))="to be determined",LOWER(TRIM(C71))="-")),"MISSING_OR_PLACEHOLDER",IF(OR(LOWER(TRIM(B71))="captured_ad_id",LOWER(TRIM(B71))="ad_id",LOWER(TRIM(B71))="captured_account_id",LOWER(TRIM(B71))="account_id"),"METHOD_NOT_PROVENANCE",IF(COUNTIF($A$2:$A$101,A71)&gt;1,"MISSING_OR_DUPLICATE_MAPPING",IF(COUNTIF('CRM outcomes'!$C$2:$C$101,A71)=0,"ORPHAN_MAPPING","")))))</x:f>
      </x:c>
    </x:row>
    <x:row r="72">
      <x:c r="D72" t="str">
        <x:f>IF(A72="","",IF(E72="","Accepted","Held"))</x:f>
      </x:c>
      <x:c r="E72" t="str">
        <x:f>IF(COUNTA(A72:C72)=0,"",IF(OR(A72="",B72="",C72="",OR(LOWER(TRIM(A72))="unknown",LOWER(TRIM(A72))="not applicable",LOWER(TRIM(A72))="n/a",LOWER(TRIM(A72))="na",LOWER(TRIM(A72))="pending",LOWER(TRIM(A72))="unavailable",LOWER(TRIM(A72))="denied",LOWER(TRIM(A72))="none",LOWER(TRIM(A72))="tbd",LOWER(TRIM(A72))="to be determined",LOWER(TRIM(A72))="-"),OR(LOWER(TRIM(B72))="unknown",LOWER(TRIM(B72))="not applicable",LOWER(TRIM(B72))="n/a",LOWER(TRIM(B72))="na",LOWER(TRIM(B72))="pending",LOWER(TRIM(B72))="unavailable",LOWER(TRIM(B72))="denied",LOWER(TRIM(B72))="none",LOWER(TRIM(B72))="tbd",LOWER(TRIM(B72))="to be determined",LOWER(TRIM(B72))="-"),OR(LOWER(TRIM(C72))="unknown",LOWER(TRIM(C72))="not applicable",LOWER(TRIM(C72))="n/a",LOWER(TRIM(C72))="na",LOWER(TRIM(C72))="pending",LOWER(TRIM(C72))="unavailable",LOWER(TRIM(C72))="denied",LOWER(TRIM(C72))="none",LOWER(TRIM(C72))="tbd",LOWER(TRIM(C72))="to be determined",LOWER(TRIM(C72))="-")),"MISSING_OR_PLACEHOLDER",IF(OR(LOWER(TRIM(B72))="captured_ad_id",LOWER(TRIM(B72))="ad_id",LOWER(TRIM(B72))="captured_account_id",LOWER(TRIM(B72))="account_id"),"METHOD_NOT_PROVENANCE",IF(COUNTIF($A$2:$A$101,A72)&gt;1,"MISSING_OR_DUPLICATE_MAPPING",IF(COUNTIF('CRM outcomes'!$C$2:$C$101,A72)=0,"ORPHAN_MAPPING","")))))</x:f>
      </x:c>
    </x:row>
    <x:row r="73">
      <x:c r="D73" t="str">
        <x:f>IF(A73="","",IF(E73="","Accepted","Held"))</x:f>
      </x:c>
      <x:c r="E73" t="str">
        <x:f>IF(COUNTA(A73:C73)=0,"",IF(OR(A73="",B73="",C73="",OR(LOWER(TRIM(A73))="unknown",LOWER(TRIM(A73))="not applicable",LOWER(TRIM(A73))="n/a",LOWER(TRIM(A73))="na",LOWER(TRIM(A73))="pending",LOWER(TRIM(A73))="unavailable",LOWER(TRIM(A73))="denied",LOWER(TRIM(A73))="none",LOWER(TRIM(A73))="tbd",LOWER(TRIM(A73))="to be determined",LOWER(TRIM(A73))="-"),OR(LOWER(TRIM(B73))="unknown",LOWER(TRIM(B73))="not applicable",LOWER(TRIM(B73))="n/a",LOWER(TRIM(B73))="na",LOWER(TRIM(B73))="pending",LOWER(TRIM(B73))="unavailable",LOWER(TRIM(B73))="denied",LOWER(TRIM(B73))="none",LOWER(TRIM(B73))="tbd",LOWER(TRIM(B73))="to be determined",LOWER(TRIM(B73))="-"),OR(LOWER(TRIM(C73))="unknown",LOWER(TRIM(C73))="not applicable",LOWER(TRIM(C73))="n/a",LOWER(TRIM(C73))="na",LOWER(TRIM(C73))="pending",LOWER(TRIM(C73))="unavailable",LOWER(TRIM(C73))="denied",LOWER(TRIM(C73))="none",LOWER(TRIM(C73))="tbd",LOWER(TRIM(C73))="to be determined",LOWER(TRIM(C73))="-")),"MISSING_OR_PLACEHOLDER",IF(OR(LOWER(TRIM(B73))="captured_ad_id",LOWER(TRIM(B73))="ad_id",LOWER(TRIM(B73))="captured_account_id",LOWER(TRIM(B73))="account_id"),"METHOD_NOT_PROVENANCE",IF(COUNTIF($A$2:$A$101,A73)&gt;1,"MISSING_OR_DUPLICATE_MAPPING",IF(COUNTIF('CRM outcomes'!$C$2:$C$101,A73)=0,"ORPHAN_MAPPING","")))))</x:f>
      </x:c>
    </x:row>
    <x:row r="74">
      <x:c r="D74" t="str">
        <x:f>IF(A74="","",IF(E74="","Accepted","Held"))</x:f>
      </x:c>
      <x:c r="E74" t="str">
        <x:f>IF(COUNTA(A74:C74)=0,"",IF(OR(A74="",B74="",C74="",OR(LOWER(TRIM(A74))="unknown",LOWER(TRIM(A74))="not applicable",LOWER(TRIM(A74))="n/a",LOWER(TRIM(A74))="na",LOWER(TRIM(A74))="pending",LOWER(TRIM(A74))="unavailable",LOWER(TRIM(A74))="denied",LOWER(TRIM(A74))="none",LOWER(TRIM(A74))="tbd",LOWER(TRIM(A74))="to be determined",LOWER(TRIM(A74))="-"),OR(LOWER(TRIM(B74))="unknown",LOWER(TRIM(B74))="not applicable",LOWER(TRIM(B74))="n/a",LOWER(TRIM(B74))="na",LOWER(TRIM(B74))="pending",LOWER(TRIM(B74))="unavailable",LOWER(TRIM(B74))="denied",LOWER(TRIM(B74))="none",LOWER(TRIM(B74))="tbd",LOWER(TRIM(B74))="to be determined",LOWER(TRIM(B74))="-"),OR(LOWER(TRIM(C74))="unknown",LOWER(TRIM(C74))="not applicable",LOWER(TRIM(C74))="n/a",LOWER(TRIM(C74))="na",LOWER(TRIM(C74))="pending",LOWER(TRIM(C74))="unavailable",LOWER(TRIM(C74))="denied",LOWER(TRIM(C74))="none",LOWER(TRIM(C74))="tbd",LOWER(TRIM(C74))="to be determined",LOWER(TRIM(C74))="-")),"MISSING_OR_PLACEHOLDER",IF(OR(LOWER(TRIM(B74))="captured_ad_id",LOWER(TRIM(B74))="ad_id",LOWER(TRIM(B74))="captured_account_id",LOWER(TRIM(B74))="account_id"),"METHOD_NOT_PROVENANCE",IF(COUNTIF($A$2:$A$101,A74)&gt;1,"MISSING_OR_DUPLICATE_MAPPING",IF(COUNTIF('CRM outcomes'!$C$2:$C$101,A74)=0,"ORPHAN_MAPPING","")))))</x:f>
      </x:c>
    </x:row>
    <x:row r="75">
      <x:c r="D75" t="str">
        <x:f>IF(A75="","",IF(E75="","Accepted","Held"))</x:f>
      </x:c>
      <x:c r="E75" t="str">
        <x:f>IF(COUNTA(A75:C75)=0,"",IF(OR(A75="",B75="",C75="",OR(LOWER(TRIM(A75))="unknown",LOWER(TRIM(A75))="not applicable",LOWER(TRIM(A75))="n/a",LOWER(TRIM(A75))="na",LOWER(TRIM(A75))="pending",LOWER(TRIM(A75))="unavailable",LOWER(TRIM(A75))="denied",LOWER(TRIM(A75))="none",LOWER(TRIM(A75))="tbd",LOWER(TRIM(A75))="to be determined",LOWER(TRIM(A75))="-"),OR(LOWER(TRIM(B75))="unknown",LOWER(TRIM(B75))="not applicable",LOWER(TRIM(B75))="n/a",LOWER(TRIM(B75))="na",LOWER(TRIM(B75))="pending",LOWER(TRIM(B75))="unavailable",LOWER(TRIM(B75))="denied",LOWER(TRIM(B75))="none",LOWER(TRIM(B75))="tbd",LOWER(TRIM(B75))="to be determined",LOWER(TRIM(B75))="-"),OR(LOWER(TRIM(C75))="unknown",LOWER(TRIM(C75))="not applicable",LOWER(TRIM(C75))="n/a",LOWER(TRIM(C75))="na",LOWER(TRIM(C75))="pending",LOWER(TRIM(C75))="unavailable",LOWER(TRIM(C75))="denied",LOWER(TRIM(C75))="none",LOWER(TRIM(C75))="tbd",LOWER(TRIM(C75))="to be determined",LOWER(TRIM(C75))="-")),"MISSING_OR_PLACEHOLDER",IF(OR(LOWER(TRIM(B75))="captured_ad_id",LOWER(TRIM(B75))="ad_id",LOWER(TRIM(B75))="captured_account_id",LOWER(TRIM(B75))="account_id"),"METHOD_NOT_PROVENANCE",IF(COUNTIF($A$2:$A$101,A75)&gt;1,"MISSING_OR_DUPLICATE_MAPPING",IF(COUNTIF('CRM outcomes'!$C$2:$C$101,A75)=0,"ORPHAN_MAPPING","")))))</x:f>
      </x:c>
    </x:row>
    <x:row r="76">
      <x:c r="D76" t="str">
        <x:f>IF(A76="","",IF(E76="","Accepted","Held"))</x:f>
      </x:c>
      <x:c r="E76" t="str">
        <x:f>IF(COUNTA(A76:C76)=0,"",IF(OR(A76="",B76="",C76="",OR(LOWER(TRIM(A76))="unknown",LOWER(TRIM(A76))="not applicable",LOWER(TRIM(A76))="n/a",LOWER(TRIM(A76))="na",LOWER(TRIM(A76))="pending",LOWER(TRIM(A76))="unavailable",LOWER(TRIM(A76))="denied",LOWER(TRIM(A76))="none",LOWER(TRIM(A76))="tbd",LOWER(TRIM(A76))="to be determined",LOWER(TRIM(A76))="-"),OR(LOWER(TRIM(B76))="unknown",LOWER(TRIM(B76))="not applicable",LOWER(TRIM(B76))="n/a",LOWER(TRIM(B76))="na",LOWER(TRIM(B76))="pending",LOWER(TRIM(B76))="unavailable",LOWER(TRIM(B76))="denied",LOWER(TRIM(B76))="none",LOWER(TRIM(B76))="tbd",LOWER(TRIM(B76))="to be determined",LOWER(TRIM(B76))="-"),OR(LOWER(TRIM(C76))="unknown",LOWER(TRIM(C76))="not applicable",LOWER(TRIM(C76))="n/a",LOWER(TRIM(C76))="na",LOWER(TRIM(C76))="pending",LOWER(TRIM(C76))="unavailable",LOWER(TRIM(C76))="denied",LOWER(TRIM(C76))="none",LOWER(TRIM(C76))="tbd",LOWER(TRIM(C76))="to be determined",LOWER(TRIM(C76))="-")),"MISSING_OR_PLACEHOLDER",IF(OR(LOWER(TRIM(B76))="captured_ad_id",LOWER(TRIM(B76))="ad_id",LOWER(TRIM(B76))="captured_account_id",LOWER(TRIM(B76))="account_id"),"METHOD_NOT_PROVENANCE",IF(COUNTIF($A$2:$A$101,A76)&gt;1,"MISSING_OR_DUPLICATE_MAPPING",IF(COUNTIF('CRM outcomes'!$C$2:$C$101,A76)=0,"ORPHAN_MAPPING","")))))</x:f>
      </x:c>
    </x:row>
    <x:row r="77">
      <x:c r="D77" t="str">
        <x:f>IF(A77="","",IF(E77="","Accepted","Held"))</x:f>
      </x:c>
      <x:c r="E77" t="str">
        <x:f>IF(COUNTA(A77:C77)=0,"",IF(OR(A77="",B77="",C77="",OR(LOWER(TRIM(A77))="unknown",LOWER(TRIM(A77))="not applicable",LOWER(TRIM(A77))="n/a",LOWER(TRIM(A77))="na",LOWER(TRIM(A77))="pending",LOWER(TRIM(A77))="unavailable",LOWER(TRIM(A77))="denied",LOWER(TRIM(A77))="none",LOWER(TRIM(A77))="tbd",LOWER(TRIM(A77))="to be determined",LOWER(TRIM(A77))="-"),OR(LOWER(TRIM(B77))="unknown",LOWER(TRIM(B77))="not applicable",LOWER(TRIM(B77))="n/a",LOWER(TRIM(B77))="na",LOWER(TRIM(B77))="pending",LOWER(TRIM(B77))="unavailable",LOWER(TRIM(B77))="denied",LOWER(TRIM(B77))="none",LOWER(TRIM(B77))="tbd",LOWER(TRIM(B77))="to be determined",LOWER(TRIM(B77))="-"),OR(LOWER(TRIM(C77))="unknown",LOWER(TRIM(C77))="not applicable",LOWER(TRIM(C77))="n/a",LOWER(TRIM(C77))="na",LOWER(TRIM(C77))="pending",LOWER(TRIM(C77))="unavailable",LOWER(TRIM(C77))="denied",LOWER(TRIM(C77))="none",LOWER(TRIM(C77))="tbd",LOWER(TRIM(C77))="to be determined",LOWER(TRIM(C77))="-")),"MISSING_OR_PLACEHOLDER",IF(OR(LOWER(TRIM(B77))="captured_ad_id",LOWER(TRIM(B77))="ad_id",LOWER(TRIM(B77))="captured_account_id",LOWER(TRIM(B77))="account_id"),"METHOD_NOT_PROVENANCE",IF(COUNTIF($A$2:$A$101,A77)&gt;1,"MISSING_OR_DUPLICATE_MAPPING",IF(COUNTIF('CRM outcomes'!$C$2:$C$101,A77)=0,"ORPHAN_MAPPING","")))))</x:f>
      </x:c>
    </x:row>
    <x:row r="78">
      <x:c r="D78" t="str">
        <x:f>IF(A78="","",IF(E78="","Accepted","Held"))</x:f>
      </x:c>
      <x:c r="E78" t="str">
        <x:f>IF(COUNTA(A78:C78)=0,"",IF(OR(A78="",B78="",C78="",OR(LOWER(TRIM(A78))="unknown",LOWER(TRIM(A78))="not applicable",LOWER(TRIM(A78))="n/a",LOWER(TRIM(A78))="na",LOWER(TRIM(A78))="pending",LOWER(TRIM(A78))="unavailable",LOWER(TRIM(A78))="denied",LOWER(TRIM(A78))="none",LOWER(TRIM(A78))="tbd",LOWER(TRIM(A78))="to be determined",LOWER(TRIM(A78))="-"),OR(LOWER(TRIM(B78))="unknown",LOWER(TRIM(B78))="not applicable",LOWER(TRIM(B78))="n/a",LOWER(TRIM(B78))="na",LOWER(TRIM(B78))="pending",LOWER(TRIM(B78))="unavailable",LOWER(TRIM(B78))="denied",LOWER(TRIM(B78))="none",LOWER(TRIM(B78))="tbd",LOWER(TRIM(B78))="to be determined",LOWER(TRIM(B78))="-"),OR(LOWER(TRIM(C78))="unknown",LOWER(TRIM(C78))="not applicable",LOWER(TRIM(C78))="n/a",LOWER(TRIM(C78))="na",LOWER(TRIM(C78))="pending",LOWER(TRIM(C78))="unavailable",LOWER(TRIM(C78))="denied",LOWER(TRIM(C78))="none",LOWER(TRIM(C78))="tbd",LOWER(TRIM(C78))="to be determined",LOWER(TRIM(C78))="-")),"MISSING_OR_PLACEHOLDER",IF(OR(LOWER(TRIM(B78))="captured_ad_id",LOWER(TRIM(B78))="ad_id",LOWER(TRIM(B78))="captured_account_id",LOWER(TRIM(B78))="account_id"),"METHOD_NOT_PROVENANCE",IF(COUNTIF($A$2:$A$101,A78)&gt;1,"MISSING_OR_DUPLICATE_MAPPING",IF(COUNTIF('CRM outcomes'!$C$2:$C$101,A78)=0,"ORPHAN_MAPPING","")))))</x:f>
      </x:c>
    </x:row>
    <x:row r="79">
      <x:c r="D79" t="str">
        <x:f>IF(A79="","",IF(E79="","Accepted","Held"))</x:f>
      </x:c>
      <x:c r="E79" t="str">
        <x:f>IF(COUNTA(A79:C79)=0,"",IF(OR(A79="",B79="",C79="",OR(LOWER(TRIM(A79))="unknown",LOWER(TRIM(A79))="not applicable",LOWER(TRIM(A79))="n/a",LOWER(TRIM(A79))="na",LOWER(TRIM(A79))="pending",LOWER(TRIM(A79))="unavailable",LOWER(TRIM(A79))="denied",LOWER(TRIM(A79))="none",LOWER(TRIM(A79))="tbd",LOWER(TRIM(A79))="to be determined",LOWER(TRIM(A79))="-"),OR(LOWER(TRIM(B79))="unknown",LOWER(TRIM(B79))="not applicable",LOWER(TRIM(B79))="n/a",LOWER(TRIM(B79))="na",LOWER(TRIM(B79))="pending",LOWER(TRIM(B79))="unavailable",LOWER(TRIM(B79))="denied",LOWER(TRIM(B79))="none",LOWER(TRIM(B79))="tbd",LOWER(TRIM(B79))="to be determined",LOWER(TRIM(B79))="-"),OR(LOWER(TRIM(C79))="unknown",LOWER(TRIM(C79))="not applicable",LOWER(TRIM(C79))="n/a",LOWER(TRIM(C79))="na",LOWER(TRIM(C79))="pending",LOWER(TRIM(C79))="unavailable",LOWER(TRIM(C79))="denied",LOWER(TRIM(C79))="none",LOWER(TRIM(C79))="tbd",LOWER(TRIM(C79))="to be determined",LOWER(TRIM(C79))="-")),"MISSING_OR_PLACEHOLDER",IF(OR(LOWER(TRIM(B79))="captured_ad_id",LOWER(TRIM(B79))="ad_id",LOWER(TRIM(B79))="captured_account_id",LOWER(TRIM(B79))="account_id"),"METHOD_NOT_PROVENANCE",IF(COUNTIF($A$2:$A$101,A79)&gt;1,"MISSING_OR_DUPLICATE_MAPPING",IF(COUNTIF('CRM outcomes'!$C$2:$C$101,A79)=0,"ORPHAN_MAPPING","")))))</x:f>
      </x:c>
    </x:row>
    <x:row r="80">
      <x:c r="D80" t="str">
        <x:f>IF(A80="","",IF(E80="","Accepted","Held"))</x:f>
      </x:c>
      <x:c r="E80" t="str">
        <x:f>IF(COUNTA(A80:C80)=0,"",IF(OR(A80="",B80="",C80="",OR(LOWER(TRIM(A80))="unknown",LOWER(TRIM(A80))="not applicable",LOWER(TRIM(A80))="n/a",LOWER(TRIM(A80))="na",LOWER(TRIM(A80))="pending",LOWER(TRIM(A80))="unavailable",LOWER(TRIM(A80))="denied",LOWER(TRIM(A80))="none",LOWER(TRIM(A80))="tbd",LOWER(TRIM(A80))="to be determined",LOWER(TRIM(A80))="-"),OR(LOWER(TRIM(B80))="unknown",LOWER(TRIM(B80))="not applicable",LOWER(TRIM(B80))="n/a",LOWER(TRIM(B80))="na",LOWER(TRIM(B80))="pending",LOWER(TRIM(B80))="unavailable",LOWER(TRIM(B80))="denied",LOWER(TRIM(B80))="none",LOWER(TRIM(B80))="tbd",LOWER(TRIM(B80))="to be determined",LOWER(TRIM(B80))="-"),OR(LOWER(TRIM(C80))="unknown",LOWER(TRIM(C80))="not applicable",LOWER(TRIM(C80))="n/a",LOWER(TRIM(C80))="na",LOWER(TRIM(C80))="pending",LOWER(TRIM(C80))="unavailable",LOWER(TRIM(C80))="denied",LOWER(TRIM(C80))="none",LOWER(TRIM(C80))="tbd",LOWER(TRIM(C80))="to be determined",LOWER(TRIM(C80))="-")),"MISSING_OR_PLACEHOLDER",IF(OR(LOWER(TRIM(B80))="captured_ad_id",LOWER(TRIM(B80))="ad_id",LOWER(TRIM(B80))="captured_account_id",LOWER(TRIM(B80))="account_id"),"METHOD_NOT_PROVENANCE",IF(COUNTIF($A$2:$A$101,A80)&gt;1,"MISSING_OR_DUPLICATE_MAPPING",IF(COUNTIF('CRM outcomes'!$C$2:$C$101,A80)=0,"ORPHAN_MAPPING","")))))</x:f>
      </x:c>
    </x:row>
    <x:row r="81">
      <x:c r="D81" t="str">
        <x:f>IF(A81="","",IF(E81="","Accepted","Held"))</x:f>
      </x:c>
      <x:c r="E81" t="str">
        <x:f>IF(COUNTA(A81:C81)=0,"",IF(OR(A81="",B81="",C81="",OR(LOWER(TRIM(A81))="unknown",LOWER(TRIM(A81))="not applicable",LOWER(TRIM(A81))="n/a",LOWER(TRIM(A81))="na",LOWER(TRIM(A81))="pending",LOWER(TRIM(A81))="unavailable",LOWER(TRIM(A81))="denied",LOWER(TRIM(A81))="none",LOWER(TRIM(A81))="tbd",LOWER(TRIM(A81))="to be determined",LOWER(TRIM(A81))="-"),OR(LOWER(TRIM(B81))="unknown",LOWER(TRIM(B81))="not applicable",LOWER(TRIM(B81))="n/a",LOWER(TRIM(B81))="na",LOWER(TRIM(B81))="pending",LOWER(TRIM(B81))="unavailable",LOWER(TRIM(B81))="denied",LOWER(TRIM(B81))="none",LOWER(TRIM(B81))="tbd",LOWER(TRIM(B81))="to be determined",LOWER(TRIM(B81))="-"),OR(LOWER(TRIM(C81))="unknown",LOWER(TRIM(C81))="not applicable",LOWER(TRIM(C81))="n/a",LOWER(TRIM(C81))="na",LOWER(TRIM(C81))="pending",LOWER(TRIM(C81))="unavailable",LOWER(TRIM(C81))="denied",LOWER(TRIM(C81))="none",LOWER(TRIM(C81))="tbd",LOWER(TRIM(C81))="to be determined",LOWER(TRIM(C81))="-")),"MISSING_OR_PLACEHOLDER",IF(OR(LOWER(TRIM(B81))="captured_ad_id",LOWER(TRIM(B81))="ad_id",LOWER(TRIM(B81))="captured_account_id",LOWER(TRIM(B81))="account_id"),"METHOD_NOT_PROVENANCE",IF(COUNTIF($A$2:$A$101,A81)&gt;1,"MISSING_OR_DUPLICATE_MAPPING",IF(COUNTIF('CRM outcomes'!$C$2:$C$101,A81)=0,"ORPHAN_MAPPING","")))))</x:f>
      </x:c>
    </x:row>
    <x:row r="82">
      <x:c r="D82" t="str">
        <x:f>IF(A82="","",IF(E82="","Accepted","Held"))</x:f>
      </x:c>
      <x:c r="E82" t="str">
        <x:f>IF(COUNTA(A82:C82)=0,"",IF(OR(A82="",B82="",C82="",OR(LOWER(TRIM(A82))="unknown",LOWER(TRIM(A82))="not applicable",LOWER(TRIM(A82))="n/a",LOWER(TRIM(A82))="na",LOWER(TRIM(A82))="pending",LOWER(TRIM(A82))="unavailable",LOWER(TRIM(A82))="denied",LOWER(TRIM(A82))="none",LOWER(TRIM(A82))="tbd",LOWER(TRIM(A82))="to be determined",LOWER(TRIM(A82))="-"),OR(LOWER(TRIM(B82))="unknown",LOWER(TRIM(B82))="not applicable",LOWER(TRIM(B82))="n/a",LOWER(TRIM(B82))="na",LOWER(TRIM(B82))="pending",LOWER(TRIM(B82))="unavailable",LOWER(TRIM(B82))="denied",LOWER(TRIM(B82))="none",LOWER(TRIM(B82))="tbd",LOWER(TRIM(B82))="to be determined",LOWER(TRIM(B82))="-"),OR(LOWER(TRIM(C82))="unknown",LOWER(TRIM(C82))="not applicable",LOWER(TRIM(C82))="n/a",LOWER(TRIM(C82))="na",LOWER(TRIM(C82))="pending",LOWER(TRIM(C82))="unavailable",LOWER(TRIM(C82))="denied",LOWER(TRIM(C82))="none",LOWER(TRIM(C82))="tbd",LOWER(TRIM(C82))="to be determined",LOWER(TRIM(C82))="-")),"MISSING_OR_PLACEHOLDER",IF(OR(LOWER(TRIM(B82))="captured_ad_id",LOWER(TRIM(B82))="ad_id",LOWER(TRIM(B82))="captured_account_id",LOWER(TRIM(B82))="account_id"),"METHOD_NOT_PROVENANCE",IF(COUNTIF($A$2:$A$101,A82)&gt;1,"MISSING_OR_DUPLICATE_MAPPING",IF(COUNTIF('CRM outcomes'!$C$2:$C$101,A82)=0,"ORPHAN_MAPPING","")))))</x:f>
      </x:c>
    </x:row>
    <x:row r="83">
      <x:c r="D83" t="str">
        <x:f>IF(A83="","",IF(E83="","Accepted","Held"))</x:f>
      </x:c>
      <x:c r="E83" t="str">
        <x:f>IF(COUNTA(A83:C83)=0,"",IF(OR(A83="",B83="",C83="",OR(LOWER(TRIM(A83))="unknown",LOWER(TRIM(A83))="not applicable",LOWER(TRIM(A83))="n/a",LOWER(TRIM(A83))="na",LOWER(TRIM(A83))="pending",LOWER(TRIM(A83))="unavailable",LOWER(TRIM(A83))="denied",LOWER(TRIM(A83))="none",LOWER(TRIM(A83))="tbd",LOWER(TRIM(A83))="to be determined",LOWER(TRIM(A83))="-"),OR(LOWER(TRIM(B83))="unknown",LOWER(TRIM(B83))="not applicable",LOWER(TRIM(B83))="n/a",LOWER(TRIM(B83))="na",LOWER(TRIM(B83))="pending",LOWER(TRIM(B83))="unavailable",LOWER(TRIM(B83))="denied",LOWER(TRIM(B83))="none",LOWER(TRIM(B83))="tbd",LOWER(TRIM(B83))="to be determined",LOWER(TRIM(B83))="-"),OR(LOWER(TRIM(C83))="unknown",LOWER(TRIM(C83))="not applicable",LOWER(TRIM(C83))="n/a",LOWER(TRIM(C83))="na",LOWER(TRIM(C83))="pending",LOWER(TRIM(C83))="unavailable",LOWER(TRIM(C83))="denied",LOWER(TRIM(C83))="none",LOWER(TRIM(C83))="tbd",LOWER(TRIM(C83))="to be determined",LOWER(TRIM(C83))="-")),"MISSING_OR_PLACEHOLDER",IF(OR(LOWER(TRIM(B83))="captured_ad_id",LOWER(TRIM(B83))="ad_id",LOWER(TRIM(B83))="captured_account_id",LOWER(TRIM(B83))="account_id"),"METHOD_NOT_PROVENANCE",IF(COUNTIF($A$2:$A$101,A83)&gt;1,"MISSING_OR_DUPLICATE_MAPPING",IF(COUNTIF('CRM outcomes'!$C$2:$C$101,A83)=0,"ORPHAN_MAPPING","")))))</x:f>
      </x:c>
    </x:row>
    <x:row r="84">
      <x:c r="D84" t="str">
        <x:f>IF(A84="","",IF(E84="","Accepted","Held"))</x:f>
      </x:c>
      <x:c r="E84" t="str">
        <x:f>IF(COUNTA(A84:C84)=0,"",IF(OR(A84="",B84="",C84="",OR(LOWER(TRIM(A84))="unknown",LOWER(TRIM(A84))="not applicable",LOWER(TRIM(A84))="n/a",LOWER(TRIM(A84))="na",LOWER(TRIM(A84))="pending",LOWER(TRIM(A84))="unavailable",LOWER(TRIM(A84))="denied",LOWER(TRIM(A84))="none",LOWER(TRIM(A84))="tbd",LOWER(TRIM(A84))="to be determined",LOWER(TRIM(A84))="-"),OR(LOWER(TRIM(B84))="unknown",LOWER(TRIM(B84))="not applicable",LOWER(TRIM(B84))="n/a",LOWER(TRIM(B84))="na",LOWER(TRIM(B84))="pending",LOWER(TRIM(B84))="unavailable",LOWER(TRIM(B84))="denied",LOWER(TRIM(B84))="none",LOWER(TRIM(B84))="tbd",LOWER(TRIM(B84))="to be determined",LOWER(TRIM(B84))="-"),OR(LOWER(TRIM(C84))="unknown",LOWER(TRIM(C84))="not applicable",LOWER(TRIM(C84))="n/a",LOWER(TRIM(C84))="na",LOWER(TRIM(C84))="pending",LOWER(TRIM(C84))="unavailable",LOWER(TRIM(C84))="denied",LOWER(TRIM(C84))="none",LOWER(TRIM(C84))="tbd",LOWER(TRIM(C84))="to be determined",LOWER(TRIM(C84))="-")),"MISSING_OR_PLACEHOLDER",IF(OR(LOWER(TRIM(B84))="captured_ad_id",LOWER(TRIM(B84))="ad_id",LOWER(TRIM(B84))="captured_account_id",LOWER(TRIM(B84))="account_id"),"METHOD_NOT_PROVENANCE",IF(COUNTIF($A$2:$A$101,A84)&gt;1,"MISSING_OR_DUPLICATE_MAPPING",IF(COUNTIF('CRM outcomes'!$C$2:$C$101,A84)=0,"ORPHAN_MAPPING","")))))</x:f>
      </x:c>
    </x:row>
    <x:row r="85">
      <x:c r="D85" t="str">
        <x:f>IF(A85="","",IF(E85="","Accepted","Held"))</x:f>
      </x:c>
      <x:c r="E85" t="str">
        <x:f>IF(COUNTA(A85:C85)=0,"",IF(OR(A85="",B85="",C85="",OR(LOWER(TRIM(A85))="unknown",LOWER(TRIM(A85))="not applicable",LOWER(TRIM(A85))="n/a",LOWER(TRIM(A85))="na",LOWER(TRIM(A85))="pending",LOWER(TRIM(A85))="unavailable",LOWER(TRIM(A85))="denied",LOWER(TRIM(A85))="none",LOWER(TRIM(A85))="tbd",LOWER(TRIM(A85))="to be determined",LOWER(TRIM(A85))="-"),OR(LOWER(TRIM(B85))="unknown",LOWER(TRIM(B85))="not applicable",LOWER(TRIM(B85))="n/a",LOWER(TRIM(B85))="na",LOWER(TRIM(B85))="pending",LOWER(TRIM(B85))="unavailable",LOWER(TRIM(B85))="denied",LOWER(TRIM(B85))="none",LOWER(TRIM(B85))="tbd",LOWER(TRIM(B85))="to be determined",LOWER(TRIM(B85))="-"),OR(LOWER(TRIM(C85))="unknown",LOWER(TRIM(C85))="not applicable",LOWER(TRIM(C85))="n/a",LOWER(TRIM(C85))="na",LOWER(TRIM(C85))="pending",LOWER(TRIM(C85))="unavailable",LOWER(TRIM(C85))="denied",LOWER(TRIM(C85))="none",LOWER(TRIM(C85))="tbd",LOWER(TRIM(C85))="to be determined",LOWER(TRIM(C85))="-")),"MISSING_OR_PLACEHOLDER",IF(OR(LOWER(TRIM(B85))="captured_ad_id",LOWER(TRIM(B85))="ad_id",LOWER(TRIM(B85))="captured_account_id",LOWER(TRIM(B85))="account_id"),"METHOD_NOT_PROVENANCE",IF(COUNTIF($A$2:$A$101,A85)&gt;1,"MISSING_OR_DUPLICATE_MAPPING",IF(COUNTIF('CRM outcomes'!$C$2:$C$101,A85)=0,"ORPHAN_MAPPING","")))))</x:f>
      </x:c>
    </x:row>
    <x:row r="86">
      <x:c r="D86" t="str">
        <x:f>IF(A86="","",IF(E86="","Accepted","Held"))</x:f>
      </x:c>
      <x:c r="E86" t="str">
        <x:f>IF(COUNTA(A86:C86)=0,"",IF(OR(A86="",B86="",C86="",OR(LOWER(TRIM(A86))="unknown",LOWER(TRIM(A86))="not applicable",LOWER(TRIM(A86))="n/a",LOWER(TRIM(A86))="na",LOWER(TRIM(A86))="pending",LOWER(TRIM(A86))="unavailable",LOWER(TRIM(A86))="denied",LOWER(TRIM(A86))="none",LOWER(TRIM(A86))="tbd",LOWER(TRIM(A86))="to be determined",LOWER(TRIM(A86))="-"),OR(LOWER(TRIM(B86))="unknown",LOWER(TRIM(B86))="not applicable",LOWER(TRIM(B86))="n/a",LOWER(TRIM(B86))="na",LOWER(TRIM(B86))="pending",LOWER(TRIM(B86))="unavailable",LOWER(TRIM(B86))="denied",LOWER(TRIM(B86))="none",LOWER(TRIM(B86))="tbd",LOWER(TRIM(B86))="to be determined",LOWER(TRIM(B86))="-"),OR(LOWER(TRIM(C86))="unknown",LOWER(TRIM(C86))="not applicable",LOWER(TRIM(C86))="n/a",LOWER(TRIM(C86))="na",LOWER(TRIM(C86))="pending",LOWER(TRIM(C86))="unavailable",LOWER(TRIM(C86))="denied",LOWER(TRIM(C86))="none",LOWER(TRIM(C86))="tbd",LOWER(TRIM(C86))="to be determined",LOWER(TRIM(C86))="-")),"MISSING_OR_PLACEHOLDER",IF(OR(LOWER(TRIM(B86))="captured_ad_id",LOWER(TRIM(B86))="ad_id",LOWER(TRIM(B86))="captured_account_id",LOWER(TRIM(B86))="account_id"),"METHOD_NOT_PROVENANCE",IF(COUNTIF($A$2:$A$101,A86)&gt;1,"MISSING_OR_DUPLICATE_MAPPING",IF(COUNTIF('CRM outcomes'!$C$2:$C$101,A86)=0,"ORPHAN_MAPPING","")))))</x:f>
      </x:c>
    </x:row>
    <x:row r="87">
      <x:c r="D87" t="str">
        <x:f>IF(A87="","",IF(E87="","Accepted","Held"))</x:f>
      </x:c>
      <x:c r="E87" t="str">
        <x:f>IF(COUNTA(A87:C87)=0,"",IF(OR(A87="",B87="",C87="",OR(LOWER(TRIM(A87))="unknown",LOWER(TRIM(A87))="not applicable",LOWER(TRIM(A87))="n/a",LOWER(TRIM(A87))="na",LOWER(TRIM(A87))="pending",LOWER(TRIM(A87))="unavailable",LOWER(TRIM(A87))="denied",LOWER(TRIM(A87))="none",LOWER(TRIM(A87))="tbd",LOWER(TRIM(A87))="to be determined",LOWER(TRIM(A87))="-"),OR(LOWER(TRIM(B87))="unknown",LOWER(TRIM(B87))="not applicable",LOWER(TRIM(B87))="n/a",LOWER(TRIM(B87))="na",LOWER(TRIM(B87))="pending",LOWER(TRIM(B87))="unavailable",LOWER(TRIM(B87))="denied",LOWER(TRIM(B87))="none",LOWER(TRIM(B87))="tbd",LOWER(TRIM(B87))="to be determined",LOWER(TRIM(B87))="-"),OR(LOWER(TRIM(C87))="unknown",LOWER(TRIM(C87))="not applicable",LOWER(TRIM(C87))="n/a",LOWER(TRIM(C87))="na",LOWER(TRIM(C87))="pending",LOWER(TRIM(C87))="unavailable",LOWER(TRIM(C87))="denied",LOWER(TRIM(C87))="none",LOWER(TRIM(C87))="tbd",LOWER(TRIM(C87))="to be determined",LOWER(TRIM(C87))="-")),"MISSING_OR_PLACEHOLDER",IF(OR(LOWER(TRIM(B87))="captured_ad_id",LOWER(TRIM(B87))="ad_id",LOWER(TRIM(B87))="captured_account_id",LOWER(TRIM(B87))="account_id"),"METHOD_NOT_PROVENANCE",IF(COUNTIF($A$2:$A$101,A87)&gt;1,"MISSING_OR_DUPLICATE_MAPPING",IF(COUNTIF('CRM outcomes'!$C$2:$C$101,A87)=0,"ORPHAN_MAPPING","")))))</x:f>
      </x:c>
    </x:row>
    <x:row r="88">
      <x:c r="D88" t="str">
        <x:f>IF(A88="","",IF(E88="","Accepted","Held"))</x:f>
      </x:c>
      <x:c r="E88" t="str">
        <x:f>IF(COUNTA(A88:C88)=0,"",IF(OR(A88="",B88="",C88="",OR(LOWER(TRIM(A88))="unknown",LOWER(TRIM(A88))="not applicable",LOWER(TRIM(A88))="n/a",LOWER(TRIM(A88))="na",LOWER(TRIM(A88))="pending",LOWER(TRIM(A88))="unavailable",LOWER(TRIM(A88))="denied",LOWER(TRIM(A88))="none",LOWER(TRIM(A88))="tbd",LOWER(TRIM(A88))="to be determined",LOWER(TRIM(A88))="-"),OR(LOWER(TRIM(B88))="unknown",LOWER(TRIM(B88))="not applicable",LOWER(TRIM(B88))="n/a",LOWER(TRIM(B88))="na",LOWER(TRIM(B88))="pending",LOWER(TRIM(B88))="unavailable",LOWER(TRIM(B88))="denied",LOWER(TRIM(B88))="none",LOWER(TRIM(B88))="tbd",LOWER(TRIM(B88))="to be determined",LOWER(TRIM(B88))="-"),OR(LOWER(TRIM(C88))="unknown",LOWER(TRIM(C88))="not applicable",LOWER(TRIM(C88))="n/a",LOWER(TRIM(C88))="na",LOWER(TRIM(C88))="pending",LOWER(TRIM(C88))="unavailable",LOWER(TRIM(C88))="denied",LOWER(TRIM(C88))="none",LOWER(TRIM(C88))="tbd",LOWER(TRIM(C88))="to be determined",LOWER(TRIM(C88))="-")),"MISSING_OR_PLACEHOLDER",IF(OR(LOWER(TRIM(B88))="captured_ad_id",LOWER(TRIM(B88))="ad_id",LOWER(TRIM(B88))="captured_account_id",LOWER(TRIM(B88))="account_id"),"METHOD_NOT_PROVENANCE",IF(COUNTIF($A$2:$A$101,A88)&gt;1,"MISSING_OR_DUPLICATE_MAPPING",IF(COUNTIF('CRM outcomes'!$C$2:$C$101,A88)=0,"ORPHAN_MAPPING","")))))</x:f>
      </x:c>
    </x:row>
    <x:row r="89">
      <x:c r="D89" t="str">
        <x:f>IF(A89="","",IF(E89="","Accepted","Held"))</x:f>
      </x:c>
      <x:c r="E89" t="str">
        <x:f>IF(COUNTA(A89:C89)=0,"",IF(OR(A89="",B89="",C89="",OR(LOWER(TRIM(A89))="unknown",LOWER(TRIM(A89))="not applicable",LOWER(TRIM(A89))="n/a",LOWER(TRIM(A89))="na",LOWER(TRIM(A89))="pending",LOWER(TRIM(A89))="unavailable",LOWER(TRIM(A89))="denied",LOWER(TRIM(A89))="none",LOWER(TRIM(A89))="tbd",LOWER(TRIM(A89))="to be determined",LOWER(TRIM(A89))="-"),OR(LOWER(TRIM(B89))="unknown",LOWER(TRIM(B89))="not applicable",LOWER(TRIM(B89))="n/a",LOWER(TRIM(B89))="na",LOWER(TRIM(B89))="pending",LOWER(TRIM(B89))="unavailable",LOWER(TRIM(B89))="denied",LOWER(TRIM(B89))="none",LOWER(TRIM(B89))="tbd",LOWER(TRIM(B89))="to be determined",LOWER(TRIM(B89))="-"),OR(LOWER(TRIM(C89))="unknown",LOWER(TRIM(C89))="not applicable",LOWER(TRIM(C89))="n/a",LOWER(TRIM(C89))="na",LOWER(TRIM(C89))="pending",LOWER(TRIM(C89))="unavailable",LOWER(TRIM(C89))="denied",LOWER(TRIM(C89))="none",LOWER(TRIM(C89))="tbd",LOWER(TRIM(C89))="to be determined",LOWER(TRIM(C89))="-")),"MISSING_OR_PLACEHOLDER",IF(OR(LOWER(TRIM(B89))="captured_ad_id",LOWER(TRIM(B89))="ad_id",LOWER(TRIM(B89))="captured_account_id",LOWER(TRIM(B89))="account_id"),"METHOD_NOT_PROVENANCE",IF(COUNTIF($A$2:$A$101,A89)&gt;1,"MISSING_OR_DUPLICATE_MAPPING",IF(COUNTIF('CRM outcomes'!$C$2:$C$101,A89)=0,"ORPHAN_MAPPING","")))))</x:f>
      </x:c>
    </x:row>
    <x:row r="90">
      <x:c r="D90" t="str">
        <x:f>IF(A90="","",IF(E90="","Accepted","Held"))</x:f>
      </x:c>
      <x:c r="E90" t="str">
        <x:f>IF(COUNTA(A90:C90)=0,"",IF(OR(A90="",B90="",C90="",OR(LOWER(TRIM(A90))="unknown",LOWER(TRIM(A90))="not applicable",LOWER(TRIM(A90))="n/a",LOWER(TRIM(A90))="na",LOWER(TRIM(A90))="pending",LOWER(TRIM(A90))="unavailable",LOWER(TRIM(A90))="denied",LOWER(TRIM(A90))="none",LOWER(TRIM(A90))="tbd",LOWER(TRIM(A90))="to be determined",LOWER(TRIM(A90))="-"),OR(LOWER(TRIM(B90))="unknown",LOWER(TRIM(B90))="not applicable",LOWER(TRIM(B90))="n/a",LOWER(TRIM(B90))="na",LOWER(TRIM(B90))="pending",LOWER(TRIM(B90))="unavailable",LOWER(TRIM(B90))="denied",LOWER(TRIM(B90))="none",LOWER(TRIM(B90))="tbd",LOWER(TRIM(B90))="to be determined",LOWER(TRIM(B90))="-"),OR(LOWER(TRIM(C90))="unknown",LOWER(TRIM(C90))="not applicable",LOWER(TRIM(C90))="n/a",LOWER(TRIM(C90))="na",LOWER(TRIM(C90))="pending",LOWER(TRIM(C90))="unavailable",LOWER(TRIM(C90))="denied",LOWER(TRIM(C90))="none",LOWER(TRIM(C90))="tbd",LOWER(TRIM(C90))="to be determined",LOWER(TRIM(C90))="-")),"MISSING_OR_PLACEHOLDER",IF(OR(LOWER(TRIM(B90))="captured_ad_id",LOWER(TRIM(B90))="ad_id",LOWER(TRIM(B90))="captured_account_id",LOWER(TRIM(B90))="account_id"),"METHOD_NOT_PROVENANCE",IF(COUNTIF($A$2:$A$101,A90)&gt;1,"MISSING_OR_DUPLICATE_MAPPING",IF(COUNTIF('CRM outcomes'!$C$2:$C$101,A90)=0,"ORPHAN_MAPPING","")))))</x:f>
      </x:c>
    </x:row>
    <x:row r="91">
      <x:c r="D91" t="str">
        <x:f>IF(A91="","",IF(E91="","Accepted","Held"))</x:f>
      </x:c>
      <x:c r="E91" t="str">
        <x:f>IF(COUNTA(A91:C91)=0,"",IF(OR(A91="",B91="",C91="",OR(LOWER(TRIM(A91))="unknown",LOWER(TRIM(A91))="not applicable",LOWER(TRIM(A91))="n/a",LOWER(TRIM(A91))="na",LOWER(TRIM(A91))="pending",LOWER(TRIM(A91))="unavailable",LOWER(TRIM(A91))="denied",LOWER(TRIM(A91))="none",LOWER(TRIM(A91))="tbd",LOWER(TRIM(A91))="to be determined",LOWER(TRIM(A91))="-"),OR(LOWER(TRIM(B91))="unknown",LOWER(TRIM(B91))="not applicable",LOWER(TRIM(B91))="n/a",LOWER(TRIM(B91))="na",LOWER(TRIM(B91))="pending",LOWER(TRIM(B91))="unavailable",LOWER(TRIM(B91))="denied",LOWER(TRIM(B91))="none",LOWER(TRIM(B91))="tbd",LOWER(TRIM(B91))="to be determined",LOWER(TRIM(B91))="-"),OR(LOWER(TRIM(C91))="unknown",LOWER(TRIM(C91))="not applicable",LOWER(TRIM(C91))="n/a",LOWER(TRIM(C91))="na",LOWER(TRIM(C91))="pending",LOWER(TRIM(C91))="unavailable",LOWER(TRIM(C91))="denied",LOWER(TRIM(C91))="none",LOWER(TRIM(C91))="tbd",LOWER(TRIM(C91))="to be determined",LOWER(TRIM(C91))="-")),"MISSING_OR_PLACEHOLDER",IF(OR(LOWER(TRIM(B91))="captured_ad_id",LOWER(TRIM(B91))="ad_id",LOWER(TRIM(B91))="captured_account_id",LOWER(TRIM(B91))="account_id"),"METHOD_NOT_PROVENANCE",IF(COUNTIF($A$2:$A$101,A91)&gt;1,"MISSING_OR_DUPLICATE_MAPPING",IF(COUNTIF('CRM outcomes'!$C$2:$C$101,A91)=0,"ORPHAN_MAPPING","")))))</x:f>
      </x:c>
    </x:row>
    <x:row r="92">
      <x:c r="D92" t="str">
        <x:f>IF(A92="","",IF(E92="","Accepted","Held"))</x:f>
      </x:c>
      <x:c r="E92" t="str">
        <x:f>IF(COUNTA(A92:C92)=0,"",IF(OR(A92="",B92="",C92="",OR(LOWER(TRIM(A92))="unknown",LOWER(TRIM(A92))="not applicable",LOWER(TRIM(A92))="n/a",LOWER(TRIM(A92))="na",LOWER(TRIM(A92))="pending",LOWER(TRIM(A92))="unavailable",LOWER(TRIM(A92))="denied",LOWER(TRIM(A92))="none",LOWER(TRIM(A92))="tbd",LOWER(TRIM(A92))="to be determined",LOWER(TRIM(A92))="-"),OR(LOWER(TRIM(B92))="unknown",LOWER(TRIM(B92))="not applicable",LOWER(TRIM(B92))="n/a",LOWER(TRIM(B92))="na",LOWER(TRIM(B92))="pending",LOWER(TRIM(B92))="unavailable",LOWER(TRIM(B92))="denied",LOWER(TRIM(B92))="none",LOWER(TRIM(B92))="tbd",LOWER(TRIM(B92))="to be determined",LOWER(TRIM(B92))="-"),OR(LOWER(TRIM(C92))="unknown",LOWER(TRIM(C92))="not applicable",LOWER(TRIM(C92))="n/a",LOWER(TRIM(C92))="na",LOWER(TRIM(C92))="pending",LOWER(TRIM(C92))="unavailable",LOWER(TRIM(C92))="denied",LOWER(TRIM(C92))="none",LOWER(TRIM(C92))="tbd",LOWER(TRIM(C92))="to be determined",LOWER(TRIM(C92))="-")),"MISSING_OR_PLACEHOLDER",IF(OR(LOWER(TRIM(B92))="captured_ad_id",LOWER(TRIM(B92))="ad_id",LOWER(TRIM(B92))="captured_account_id",LOWER(TRIM(B92))="account_id"),"METHOD_NOT_PROVENANCE",IF(COUNTIF($A$2:$A$101,A92)&gt;1,"MISSING_OR_DUPLICATE_MAPPING",IF(COUNTIF('CRM outcomes'!$C$2:$C$101,A92)=0,"ORPHAN_MAPPING","")))))</x:f>
      </x:c>
    </x:row>
    <x:row r="93">
      <x:c r="D93" t="str">
        <x:f>IF(A93="","",IF(E93="","Accepted","Held"))</x:f>
      </x:c>
      <x:c r="E93" t="str">
        <x:f>IF(COUNTA(A93:C93)=0,"",IF(OR(A93="",B93="",C93="",OR(LOWER(TRIM(A93))="unknown",LOWER(TRIM(A93))="not applicable",LOWER(TRIM(A93))="n/a",LOWER(TRIM(A93))="na",LOWER(TRIM(A93))="pending",LOWER(TRIM(A93))="unavailable",LOWER(TRIM(A93))="denied",LOWER(TRIM(A93))="none",LOWER(TRIM(A93))="tbd",LOWER(TRIM(A93))="to be determined",LOWER(TRIM(A93))="-"),OR(LOWER(TRIM(B93))="unknown",LOWER(TRIM(B93))="not applicable",LOWER(TRIM(B93))="n/a",LOWER(TRIM(B93))="na",LOWER(TRIM(B93))="pending",LOWER(TRIM(B93))="unavailable",LOWER(TRIM(B93))="denied",LOWER(TRIM(B93))="none",LOWER(TRIM(B93))="tbd",LOWER(TRIM(B93))="to be determined",LOWER(TRIM(B93))="-"),OR(LOWER(TRIM(C93))="unknown",LOWER(TRIM(C93))="not applicable",LOWER(TRIM(C93))="n/a",LOWER(TRIM(C93))="na",LOWER(TRIM(C93))="pending",LOWER(TRIM(C93))="unavailable",LOWER(TRIM(C93))="denied",LOWER(TRIM(C93))="none",LOWER(TRIM(C93))="tbd",LOWER(TRIM(C93))="to be determined",LOWER(TRIM(C93))="-")),"MISSING_OR_PLACEHOLDER",IF(OR(LOWER(TRIM(B93))="captured_ad_id",LOWER(TRIM(B93))="ad_id",LOWER(TRIM(B93))="captured_account_id",LOWER(TRIM(B93))="account_id"),"METHOD_NOT_PROVENANCE",IF(COUNTIF($A$2:$A$101,A93)&gt;1,"MISSING_OR_DUPLICATE_MAPPING",IF(COUNTIF('CRM outcomes'!$C$2:$C$101,A93)=0,"ORPHAN_MAPPING","")))))</x:f>
      </x:c>
    </x:row>
    <x:row r="94">
      <x:c r="D94" t="str">
        <x:f>IF(A94="","",IF(E94="","Accepted","Held"))</x:f>
      </x:c>
      <x:c r="E94" t="str">
        <x:f>IF(COUNTA(A94:C94)=0,"",IF(OR(A94="",B94="",C94="",OR(LOWER(TRIM(A94))="unknown",LOWER(TRIM(A94))="not applicable",LOWER(TRIM(A94))="n/a",LOWER(TRIM(A94))="na",LOWER(TRIM(A94))="pending",LOWER(TRIM(A94))="unavailable",LOWER(TRIM(A94))="denied",LOWER(TRIM(A94))="none",LOWER(TRIM(A94))="tbd",LOWER(TRIM(A94))="to be determined",LOWER(TRIM(A94))="-"),OR(LOWER(TRIM(B94))="unknown",LOWER(TRIM(B94))="not applicable",LOWER(TRIM(B94))="n/a",LOWER(TRIM(B94))="na",LOWER(TRIM(B94))="pending",LOWER(TRIM(B94))="unavailable",LOWER(TRIM(B94))="denied",LOWER(TRIM(B94))="none",LOWER(TRIM(B94))="tbd",LOWER(TRIM(B94))="to be determined",LOWER(TRIM(B94))="-"),OR(LOWER(TRIM(C94))="unknown",LOWER(TRIM(C94))="not applicable",LOWER(TRIM(C94))="n/a",LOWER(TRIM(C94))="na",LOWER(TRIM(C94))="pending",LOWER(TRIM(C94))="unavailable",LOWER(TRIM(C94))="denied",LOWER(TRIM(C94))="none",LOWER(TRIM(C94))="tbd",LOWER(TRIM(C94))="to be determined",LOWER(TRIM(C94))="-")),"MISSING_OR_PLACEHOLDER",IF(OR(LOWER(TRIM(B94))="captured_ad_id",LOWER(TRIM(B94))="ad_id",LOWER(TRIM(B94))="captured_account_id",LOWER(TRIM(B94))="account_id"),"METHOD_NOT_PROVENANCE",IF(COUNTIF($A$2:$A$101,A94)&gt;1,"MISSING_OR_DUPLICATE_MAPPING",IF(COUNTIF('CRM outcomes'!$C$2:$C$101,A94)=0,"ORPHAN_MAPPING","")))))</x:f>
      </x:c>
    </x:row>
    <x:row r="95">
      <x:c r="D95" t="str">
        <x:f>IF(A95="","",IF(E95="","Accepted","Held"))</x:f>
      </x:c>
      <x:c r="E95" t="str">
        <x:f>IF(COUNTA(A95:C95)=0,"",IF(OR(A95="",B95="",C95="",OR(LOWER(TRIM(A95))="unknown",LOWER(TRIM(A95))="not applicable",LOWER(TRIM(A95))="n/a",LOWER(TRIM(A95))="na",LOWER(TRIM(A95))="pending",LOWER(TRIM(A95))="unavailable",LOWER(TRIM(A95))="denied",LOWER(TRIM(A95))="none",LOWER(TRIM(A95))="tbd",LOWER(TRIM(A95))="to be determined",LOWER(TRIM(A95))="-"),OR(LOWER(TRIM(B95))="unknown",LOWER(TRIM(B95))="not applicable",LOWER(TRIM(B95))="n/a",LOWER(TRIM(B95))="na",LOWER(TRIM(B95))="pending",LOWER(TRIM(B95))="unavailable",LOWER(TRIM(B95))="denied",LOWER(TRIM(B95))="none",LOWER(TRIM(B95))="tbd",LOWER(TRIM(B95))="to be determined",LOWER(TRIM(B95))="-"),OR(LOWER(TRIM(C95))="unknown",LOWER(TRIM(C95))="not applicable",LOWER(TRIM(C95))="n/a",LOWER(TRIM(C95))="na",LOWER(TRIM(C95))="pending",LOWER(TRIM(C95))="unavailable",LOWER(TRIM(C95))="denied",LOWER(TRIM(C95))="none",LOWER(TRIM(C95))="tbd",LOWER(TRIM(C95))="to be determined",LOWER(TRIM(C95))="-")),"MISSING_OR_PLACEHOLDER",IF(OR(LOWER(TRIM(B95))="captured_ad_id",LOWER(TRIM(B95))="ad_id",LOWER(TRIM(B95))="captured_account_id",LOWER(TRIM(B95))="account_id"),"METHOD_NOT_PROVENANCE",IF(COUNTIF($A$2:$A$101,A95)&gt;1,"MISSING_OR_DUPLICATE_MAPPING",IF(COUNTIF('CRM outcomes'!$C$2:$C$101,A95)=0,"ORPHAN_MAPPING","")))))</x:f>
      </x:c>
    </x:row>
    <x:row r="96">
      <x:c r="D96" t="str">
        <x:f>IF(A96="","",IF(E96="","Accepted","Held"))</x:f>
      </x:c>
      <x:c r="E96" t="str">
        <x:f>IF(COUNTA(A96:C96)=0,"",IF(OR(A96="",B96="",C96="",OR(LOWER(TRIM(A96))="unknown",LOWER(TRIM(A96))="not applicable",LOWER(TRIM(A96))="n/a",LOWER(TRIM(A96))="na",LOWER(TRIM(A96))="pending",LOWER(TRIM(A96))="unavailable",LOWER(TRIM(A96))="denied",LOWER(TRIM(A96))="none",LOWER(TRIM(A96))="tbd",LOWER(TRIM(A96))="to be determined",LOWER(TRIM(A96))="-"),OR(LOWER(TRIM(B96))="unknown",LOWER(TRIM(B96))="not applicable",LOWER(TRIM(B96))="n/a",LOWER(TRIM(B96))="na",LOWER(TRIM(B96))="pending",LOWER(TRIM(B96))="unavailable",LOWER(TRIM(B96))="denied",LOWER(TRIM(B96))="none",LOWER(TRIM(B96))="tbd",LOWER(TRIM(B96))="to be determined",LOWER(TRIM(B96))="-"),OR(LOWER(TRIM(C96))="unknown",LOWER(TRIM(C96))="not applicable",LOWER(TRIM(C96))="n/a",LOWER(TRIM(C96))="na",LOWER(TRIM(C96))="pending",LOWER(TRIM(C96))="unavailable",LOWER(TRIM(C96))="denied",LOWER(TRIM(C96))="none",LOWER(TRIM(C96))="tbd",LOWER(TRIM(C96))="to be determined",LOWER(TRIM(C96))="-")),"MISSING_OR_PLACEHOLDER",IF(OR(LOWER(TRIM(B96))="captured_ad_id",LOWER(TRIM(B96))="ad_id",LOWER(TRIM(B96))="captured_account_id",LOWER(TRIM(B96))="account_id"),"METHOD_NOT_PROVENANCE",IF(COUNTIF($A$2:$A$101,A96)&gt;1,"MISSING_OR_DUPLICATE_MAPPING",IF(COUNTIF('CRM outcomes'!$C$2:$C$101,A96)=0,"ORPHAN_MAPPING","")))))</x:f>
      </x:c>
    </x:row>
    <x:row r="97">
      <x:c r="D97" t="str">
        <x:f>IF(A97="","",IF(E97="","Accepted","Held"))</x:f>
      </x:c>
      <x:c r="E97" t="str">
        <x:f>IF(COUNTA(A97:C97)=0,"",IF(OR(A97="",B97="",C97="",OR(LOWER(TRIM(A97))="unknown",LOWER(TRIM(A97))="not applicable",LOWER(TRIM(A97))="n/a",LOWER(TRIM(A97))="na",LOWER(TRIM(A97))="pending",LOWER(TRIM(A97))="unavailable",LOWER(TRIM(A97))="denied",LOWER(TRIM(A97))="none",LOWER(TRIM(A97))="tbd",LOWER(TRIM(A97))="to be determined",LOWER(TRIM(A97))="-"),OR(LOWER(TRIM(B97))="unknown",LOWER(TRIM(B97))="not applicable",LOWER(TRIM(B97))="n/a",LOWER(TRIM(B97))="na",LOWER(TRIM(B97))="pending",LOWER(TRIM(B97))="unavailable",LOWER(TRIM(B97))="denied",LOWER(TRIM(B97))="none",LOWER(TRIM(B97))="tbd",LOWER(TRIM(B97))="to be determined",LOWER(TRIM(B97))="-"),OR(LOWER(TRIM(C97))="unknown",LOWER(TRIM(C97))="not applicable",LOWER(TRIM(C97))="n/a",LOWER(TRIM(C97))="na",LOWER(TRIM(C97))="pending",LOWER(TRIM(C97))="unavailable",LOWER(TRIM(C97))="denied",LOWER(TRIM(C97))="none",LOWER(TRIM(C97))="tbd",LOWER(TRIM(C97))="to be determined",LOWER(TRIM(C97))="-")),"MISSING_OR_PLACEHOLDER",IF(OR(LOWER(TRIM(B97))="captured_ad_id",LOWER(TRIM(B97))="ad_id",LOWER(TRIM(B97))="captured_account_id",LOWER(TRIM(B97))="account_id"),"METHOD_NOT_PROVENANCE",IF(COUNTIF($A$2:$A$101,A97)&gt;1,"MISSING_OR_DUPLICATE_MAPPING",IF(COUNTIF('CRM outcomes'!$C$2:$C$101,A97)=0,"ORPHAN_MAPPING","")))))</x:f>
      </x:c>
    </x:row>
    <x:row r="98">
      <x:c r="D98" t="str">
        <x:f>IF(A98="","",IF(E98="","Accepted","Held"))</x:f>
      </x:c>
      <x:c r="E98" t="str">
        <x:f>IF(COUNTA(A98:C98)=0,"",IF(OR(A98="",B98="",C98="",OR(LOWER(TRIM(A98))="unknown",LOWER(TRIM(A98))="not applicable",LOWER(TRIM(A98))="n/a",LOWER(TRIM(A98))="na",LOWER(TRIM(A98))="pending",LOWER(TRIM(A98))="unavailable",LOWER(TRIM(A98))="denied",LOWER(TRIM(A98))="none",LOWER(TRIM(A98))="tbd",LOWER(TRIM(A98))="to be determined",LOWER(TRIM(A98))="-"),OR(LOWER(TRIM(B98))="unknown",LOWER(TRIM(B98))="not applicable",LOWER(TRIM(B98))="n/a",LOWER(TRIM(B98))="na",LOWER(TRIM(B98))="pending",LOWER(TRIM(B98))="unavailable",LOWER(TRIM(B98))="denied",LOWER(TRIM(B98))="none",LOWER(TRIM(B98))="tbd",LOWER(TRIM(B98))="to be determined",LOWER(TRIM(B98))="-"),OR(LOWER(TRIM(C98))="unknown",LOWER(TRIM(C98))="not applicable",LOWER(TRIM(C98))="n/a",LOWER(TRIM(C98))="na",LOWER(TRIM(C98))="pending",LOWER(TRIM(C98))="unavailable",LOWER(TRIM(C98))="denied",LOWER(TRIM(C98))="none",LOWER(TRIM(C98))="tbd",LOWER(TRIM(C98))="to be determined",LOWER(TRIM(C98))="-")),"MISSING_OR_PLACEHOLDER",IF(OR(LOWER(TRIM(B98))="captured_ad_id",LOWER(TRIM(B98))="ad_id",LOWER(TRIM(B98))="captured_account_id",LOWER(TRIM(B98))="account_id"),"METHOD_NOT_PROVENANCE",IF(COUNTIF($A$2:$A$101,A98)&gt;1,"MISSING_OR_DUPLICATE_MAPPING",IF(COUNTIF('CRM outcomes'!$C$2:$C$101,A98)=0,"ORPHAN_MAPPING","")))))</x:f>
      </x:c>
    </x:row>
    <x:row r="99">
      <x:c r="D99" t="str">
        <x:f>IF(A99="","",IF(E99="","Accepted","Held"))</x:f>
      </x:c>
      <x:c r="E99" t="str">
        <x:f>IF(COUNTA(A99:C99)=0,"",IF(OR(A99="",B99="",C99="",OR(LOWER(TRIM(A99))="unknown",LOWER(TRIM(A99))="not applicable",LOWER(TRIM(A99))="n/a",LOWER(TRIM(A99))="na",LOWER(TRIM(A99))="pending",LOWER(TRIM(A99))="unavailable",LOWER(TRIM(A99))="denied",LOWER(TRIM(A99))="none",LOWER(TRIM(A99))="tbd",LOWER(TRIM(A99))="to be determined",LOWER(TRIM(A99))="-"),OR(LOWER(TRIM(B99))="unknown",LOWER(TRIM(B99))="not applicable",LOWER(TRIM(B99))="n/a",LOWER(TRIM(B99))="na",LOWER(TRIM(B99))="pending",LOWER(TRIM(B99))="unavailable",LOWER(TRIM(B99))="denied",LOWER(TRIM(B99))="none",LOWER(TRIM(B99))="tbd",LOWER(TRIM(B99))="to be determined",LOWER(TRIM(B99))="-"),OR(LOWER(TRIM(C99))="unknown",LOWER(TRIM(C99))="not applicable",LOWER(TRIM(C99))="n/a",LOWER(TRIM(C99))="na",LOWER(TRIM(C99))="pending",LOWER(TRIM(C99))="unavailable",LOWER(TRIM(C99))="denied",LOWER(TRIM(C99))="none",LOWER(TRIM(C99))="tbd",LOWER(TRIM(C99))="to be determined",LOWER(TRIM(C99))="-")),"MISSING_OR_PLACEHOLDER",IF(OR(LOWER(TRIM(B99))="captured_ad_id",LOWER(TRIM(B99))="ad_id",LOWER(TRIM(B99))="captured_account_id",LOWER(TRIM(B99))="account_id"),"METHOD_NOT_PROVENANCE",IF(COUNTIF($A$2:$A$101,A99)&gt;1,"MISSING_OR_DUPLICATE_MAPPING",IF(COUNTIF('CRM outcomes'!$C$2:$C$101,A99)=0,"ORPHAN_MAPPING","")))))</x:f>
      </x:c>
    </x:row>
    <x:row r="100">
      <x:c r="D100" t="str">
        <x:f>IF(A100="","",IF(E100="","Accepted","Held"))</x:f>
      </x:c>
      <x:c r="E100" t="str">
        <x:f>IF(COUNTA(A100:C100)=0,"",IF(OR(A100="",B100="",C100="",OR(LOWER(TRIM(A100))="unknown",LOWER(TRIM(A100))="not applicable",LOWER(TRIM(A100))="n/a",LOWER(TRIM(A100))="na",LOWER(TRIM(A100))="pending",LOWER(TRIM(A100))="unavailable",LOWER(TRIM(A100))="denied",LOWER(TRIM(A100))="none",LOWER(TRIM(A100))="tbd",LOWER(TRIM(A100))="to be determined",LOWER(TRIM(A100))="-"),OR(LOWER(TRIM(B100))="unknown",LOWER(TRIM(B100))="not applicable",LOWER(TRIM(B100))="n/a",LOWER(TRIM(B100))="na",LOWER(TRIM(B100))="pending",LOWER(TRIM(B100))="unavailable",LOWER(TRIM(B100))="denied",LOWER(TRIM(B100))="none",LOWER(TRIM(B100))="tbd",LOWER(TRIM(B100))="to be determined",LOWER(TRIM(B100))="-"),OR(LOWER(TRIM(C100))="unknown",LOWER(TRIM(C100))="not applicable",LOWER(TRIM(C100))="n/a",LOWER(TRIM(C100))="na",LOWER(TRIM(C100))="pending",LOWER(TRIM(C100))="unavailable",LOWER(TRIM(C100))="denied",LOWER(TRIM(C100))="none",LOWER(TRIM(C100))="tbd",LOWER(TRIM(C100))="to be determined",LOWER(TRIM(C100))="-")),"MISSING_OR_PLACEHOLDER",IF(OR(LOWER(TRIM(B100))="captured_ad_id",LOWER(TRIM(B100))="ad_id",LOWER(TRIM(B100))="captured_account_id",LOWER(TRIM(B100))="account_id"),"METHOD_NOT_PROVENANCE",IF(COUNTIF($A$2:$A$101,A100)&gt;1,"MISSING_OR_DUPLICATE_MAPPING",IF(COUNTIF('CRM outcomes'!$C$2:$C$101,A100)=0,"ORPHAN_MAPPING","")))))</x:f>
      </x:c>
    </x:row>
    <x:row r="101">
      <x:c r="D101" t="str">
        <x:f>IF(A101="","",IF(E101="","Accepted","Held"))</x:f>
      </x:c>
      <x:c r="E101" t="str">
        <x:f>IF(COUNTA(A101:C101)=0,"",IF(OR(A101="",B101="",C101="",OR(LOWER(TRIM(A101))="unknown",LOWER(TRIM(A101))="not applicable",LOWER(TRIM(A101))="n/a",LOWER(TRIM(A101))="na",LOWER(TRIM(A101))="pending",LOWER(TRIM(A101))="unavailable",LOWER(TRIM(A101))="denied",LOWER(TRIM(A101))="none",LOWER(TRIM(A101))="tbd",LOWER(TRIM(A101))="to be determined",LOWER(TRIM(A101))="-"),OR(LOWER(TRIM(B101))="unknown",LOWER(TRIM(B101))="not applicable",LOWER(TRIM(B101))="n/a",LOWER(TRIM(B101))="na",LOWER(TRIM(B101))="pending",LOWER(TRIM(B101))="unavailable",LOWER(TRIM(B101))="denied",LOWER(TRIM(B101))="none",LOWER(TRIM(B101))="tbd",LOWER(TRIM(B101))="to be determined",LOWER(TRIM(B101))="-"),OR(LOWER(TRIM(C101))="unknown",LOWER(TRIM(C101))="not applicable",LOWER(TRIM(C101))="n/a",LOWER(TRIM(C101))="na",LOWER(TRIM(C101))="pending",LOWER(TRIM(C101))="unavailable",LOWER(TRIM(C101))="denied",LOWER(TRIM(C101))="none",LOWER(TRIM(C101))="tbd",LOWER(TRIM(C101))="to be determined",LOWER(TRIM(C101))="-")),"MISSING_OR_PLACEHOLDER",IF(OR(LOWER(TRIM(B101))="captured_ad_id",LOWER(TRIM(B101))="ad_id",LOWER(TRIM(B101))="captured_account_id",LOWER(TRIM(B101))="account_id"),"METHOD_NOT_PROVENANCE",IF(COUNTIF($A$2:$A$101,A101)&gt;1,"MISSING_OR_DUPLICATE_MAPPING",IF(COUNTIF('CRM outcomes'!$C$2:$C$101,A101)=0,"ORPHAN_MAPPING","")))))</x:f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4" hidden="0" customWidth="1"/>
    <x:col min="3" max="3" width="32" hidden="0" customWidth="1"/>
    <x:col min="6" max="6" width="50" hidden="0" customWidth="1"/>
    <x:col min="4" max="4" width="32" hidden="0" customWidth="1"/>
    <x:col min="7" max="7" width="76" hidden="0" customWidth="1"/>
  </x:cols>
  <x:sheetData>
    <x:row r="1" ht="27" customHeight="1">
      <x:c r="A1" s="2" t="str">
        <x:v>Source</x:v>
      </x:c>
      <x:c r="B1" s="2" t="str">
        <x:v>Source row</x:v>
      </x:c>
      <x:c r="C1" s="2" t="str">
        <x:v>Field</x:v>
      </x:c>
      <x:c r="D1" s="2" t="str">
        <x:v>Code</x:v>
      </x:c>
      <x:c r="E1" s="2" t="str">
        <x:v>Severity</x:v>
      </x:c>
      <x:c r="F1" s="2" t="str">
        <x:v>Repair</x:v>
      </x:c>
      <x:c r="G1" s="2" t="str">
        <x:v>Summary detail</x:v>
      </x:c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t="str">
        <x:v>setup</x:v>
      </x:c>
      <x:c r="B2" t="str">
        <x:v>Report setup</x:v>
      </x:c>
      <x:c r="C2" t="str">
        <x:v>account_id</x:v>
      </x:c>
      <x:c r="D2" t="str">
        <x:f>IF(OR('Report setup'!B2="",OR(LOWER(TRIM('Report setup'!B2))="unknown",LOWER(TRIM('Report setup'!B2))="not applicable",LOWER(TRIM('Report setup'!B2))="n/a",LOWER(TRIM('Report setup'!B2))="na",LOWER(TRIM('Report setup'!B2))="pending",LOWER(TRIM('Report setup'!B2))="unavailable",LOWER(TRIM('Report setup'!B2))="denied",LOWER(TRIM('Report setup'!B2))="none",LOWER(TRIM('Report setup'!B2))="tbd",LOWER(TRIM('Report setup'!B2))="to be determined",LOWER(TRIM('Report setup'!B2))="-")),"MISSING_OR_PLACEHOLDER","")</x:f>
        <x:v>MISSING_OR_PLACEHOLDER</x:v>
      </x:c>
      <x:c r="E2" t="str">
        <x:f>IF(D2="","","Hold")</x:f>
        <x:v>Hold</x:v>
      </x:c>
      <x:c r="F2" t="str">
        <x:f>IF(D2="","","Enter a valid, non-placeholder setup value.")</x:f>
        <x:v>Enter a valid, non-placeholder setup value.</x:v>
      </x:c>
      <x:c r="G2" t="str">
        <x:f>IF(D2="","",B2&amp;" "&amp;C2&amp;" "&amp;D2)</x:f>
        <x:v>Report setup account_id MISSING_OR_PLACEHOLDER</x:v>
      </x:c>
    </x:row>
    <x:row r="3">
      <x:c r="A3" t="str">
        <x:v>setup</x:v>
      </x:c>
      <x:c r="B3" t="str">
        <x:v>Report setup</x:v>
      </x:c>
      <x:c r="C3" t="str">
        <x:v>currency</x:v>
      </x:c>
      <x:c r="D3" t="str">
        <x:f>IF(OR('Report setup'!B3="",OR(LOWER(TRIM('Report setup'!B3))="unknown",LOWER(TRIM('Report setup'!B3))="not applicable",LOWER(TRIM('Report setup'!B3))="n/a",LOWER(TRIM('Report setup'!B3))="na",LOWER(TRIM('Report setup'!B3))="pending",LOWER(TRIM('Report setup'!B3))="unavailable",LOWER(TRIM('Report setup'!B3))="denied",LOWER(TRIM('Report setup'!B3))="none",LOWER(TRIM('Report setup'!B3))="tbd",LOWER(TRIM('Report setup'!B3))="to be determined",LOWER(TRIM('Report setup'!B3))="-")),"MISSING_OR_PLACEHOLDER","")</x:f>
        <x:v>MISSING_OR_PLACEHOLDER</x:v>
      </x:c>
      <x:c r="E3" t="str">
        <x:f>IF(D3="","","Hold")</x:f>
        <x:v>Hold</x:v>
      </x:c>
      <x:c r="F3" t="str">
        <x:f>IF(D3="","","Enter a valid, non-placeholder setup value.")</x:f>
        <x:v>Enter a valid, non-placeholder setup value.</x:v>
      </x:c>
      <x:c r="G3" t="str">
        <x:f>IF(D3="","",B3&amp;" "&amp;C3&amp;" "&amp;D3)</x:f>
        <x:v>Report setup currency MISSING_OR_PLACEHOLDER</x:v>
      </x:c>
    </x:row>
    <x:row r="4">
      <x:c r="A4" t="str">
        <x:v>setup</x:v>
      </x:c>
      <x:c r="B4" t="str">
        <x:v>Report setup</x:v>
      </x:c>
      <x:c r="C4" t="str">
        <x:v>account_timezone</x:v>
      </x:c>
      <x:c r="D4" t="str">
        <x:f>IF(OR('Report setup'!B4="",OR(LOWER(TRIM('Report setup'!B4))="unknown",LOWER(TRIM('Report setup'!B4))="not applicable",LOWER(TRIM('Report setup'!B4))="n/a",LOWER(TRIM('Report setup'!B4))="na",LOWER(TRIM('Report setup'!B4))="pending",LOWER(TRIM('Report setup'!B4))="unavailable",LOWER(TRIM('Report setup'!B4))="denied",LOWER(TRIM('Report setup'!B4))="none",LOWER(TRIM('Report setup'!B4))="tbd",LOWER(TRIM('Report setup'!B4))="to be determined",LOWER(TRIM('Report setup'!B4))="-")),"MISSING_OR_PLACEHOLDER","")</x:f>
        <x:v>MISSING_OR_PLACEHOLDER</x:v>
      </x:c>
      <x:c r="E4" t="str">
        <x:f>IF(D4="","","Hold")</x:f>
        <x:v>Hold</x:v>
      </x:c>
      <x:c r="F4" t="str">
        <x:f>IF(D4="","","Enter a valid, non-placeholder setup value.")</x:f>
        <x:v>Enter a valid, non-placeholder setup value.</x:v>
      </x:c>
      <x:c r="G4" t="str">
        <x:f>IF(D4="","",B4&amp;" "&amp;C4&amp;" "&amp;D4)</x:f>
        <x:v>Report setup account_timezone MISSING_OR_PLACEHOLDER</x:v>
      </x:c>
    </x:row>
    <x:row r="5">
      <x:c r="A5" t="str">
        <x:v>setup</x:v>
      </x:c>
      <x:c r="B5" t="str">
        <x:v>Report setup</x:v>
      </x:c>
      <x:c r="C5" t="str">
        <x:v>delivery_date_start</x:v>
      </x:c>
      <x:c r="D5" t="str">
        <x:f>IF(OR('Report setup'!B5="",OR(LOWER(TRIM('Report setup'!B5))="unknown",LOWER(TRIM('Report setup'!B5))="not applicable",LOWER(TRIM('Report setup'!B5))="n/a",LOWER(TRIM('Report setup'!B5))="na",LOWER(TRIM('Report setup'!B5))="pending",LOWER(TRIM('Report setup'!B5))="unavailable",LOWER(TRIM('Report setup'!B5))="denied",LOWER(TRIM('Report setup'!B5))="none",LOWER(TRIM('Report setup'!B5))="tbd",LOWER(TRIM('Report setup'!B5))="to be determined",LOWER(TRIM('Report setup'!B5))="-")),"MISSING_OR_PLACEHOLDER",IF(OR(LEN('Report setup'!B5)&lt;10,IFERROR(DATEVALUE(LEFT('Report setup'!B5,10)),0)=0),"INVALID_DATE",""))</x:f>
        <x:v>MISSING_OR_PLACEHOLDER</x:v>
      </x:c>
      <x:c r="E5" t="str">
        <x:f>IF(D5="","","Hold")</x:f>
        <x:v>Hold</x:v>
      </x:c>
      <x:c r="F5" t="str">
        <x:f>IF(D5="","","Enter a valid, non-placeholder setup value.")</x:f>
        <x:v>Enter a valid, non-placeholder setup value.</x:v>
      </x:c>
      <x:c r="G5" t="str">
        <x:f>IF(D5="","",B5&amp;" "&amp;C5&amp;" "&amp;D5)</x:f>
        <x:v>Report setup delivery_date_start MISSING_OR_PLACEHOLDER</x:v>
      </x:c>
    </x:row>
    <x:row r="6">
      <x:c r="A6" t="str">
        <x:v>setup</x:v>
      </x:c>
      <x:c r="B6" t="str">
        <x:v>Report setup</x:v>
      </x:c>
      <x:c r="C6" t="str">
        <x:v>delivery_date_stop</x:v>
      </x:c>
      <x:c r="D6" t="str">
        <x:f>IF(OR('Report setup'!B6="",OR(LOWER(TRIM('Report setup'!B6))="unknown",LOWER(TRIM('Report setup'!B6))="not applicable",LOWER(TRIM('Report setup'!B6))="n/a",LOWER(TRIM('Report setup'!B6))="na",LOWER(TRIM('Report setup'!B6))="pending",LOWER(TRIM('Report setup'!B6))="unavailable",LOWER(TRIM('Report setup'!B6))="denied",LOWER(TRIM('Report setup'!B6))="none",LOWER(TRIM('Report setup'!B6))="tbd",LOWER(TRIM('Report setup'!B6))="to be determined",LOWER(TRIM('Report setup'!B6))="-")),"MISSING_OR_PLACEHOLDER",IF('Report setup'!B6&lt;'Report setup'!$B$5,"REVERSED_WINDOW",IF(OR(LEN('Report setup'!B6)&lt;10,IFERROR(DATEVALUE(LEFT('Report setup'!B6,10)),0)=0),"INVALID_DATE","")))</x:f>
        <x:v>MISSING_OR_PLACEHOLDER</x:v>
      </x:c>
      <x:c r="E6" t="str">
        <x:f>IF(D6="","","Hold")</x:f>
        <x:v>Hold</x:v>
      </x:c>
      <x:c r="F6" t="str">
        <x:f>IF(D6="","","Enter a valid, non-placeholder setup value.")</x:f>
        <x:v>Enter a valid, non-placeholder setup value.</x:v>
      </x:c>
      <x:c r="G6" t="str">
        <x:f>IF(D6="","",B6&amp;" "&amp;C6&amp;" "&amp;D6)</x:f>
        <x:v>Report setup delivery_date_stop MISSING_OR_PLACEHOLDER</x:v>
      </x:c>
    </x:row>
    <x:row r="7">
      <x:c r="A7" t="str">
        <x:v>setup</x:v>
      </x:c>
      <x:c r="B7" t="str">
        <x:v>Report setup</x:v>
      </x:c>
      <x:c r="C7" t="str">
        <x:v>crm_cohort_start</x:v>
      </x:c>
      <x:c r="D7" t="str">
        <x:f>IF(OR('Report setup'!B7="",OR(LOWER(TRIM('Report setup'!B7))="unknown",LOWER(TRIM('Report setup'!B7))="not applicable",LOWER(TRIM('Report setup'!B7))="n/a",LOWER(TRIM('Report setup'!B7))="na",LOWER(TRIM('Report setup'!B7))="pending",LOWER(TRIM('Report setup'!B7))="unavailable",LOWER(TRIM('Report setup'!B7))="denied",LOWER(TRIM('Report setup'!B7))="none",LOWER(TRIM('Report setup'!B7))="tbd",LOWER(TRIM('Report setup'!B7))="to be determined",LOWER(TRIM('Report setup'!B7))="-")),"MISSING_OR_PLACEHOLDER",IF('Report setup'!B7&lt;&gt;'Report setup'!$B$5,"MISMATCHED_COHORT",IF(OR(LEN('Report setup'!B7)&lt;10,IFERROR(DATEVALUE(LEFT('Report setup'!B7,10)),0)=0),"INVALID_DATE","")))</x:f>
        <x:v>MISSING_OR_PLACEHOLDER</x:v>
      </x:c>
      <x:c r="E7" t="str">
        <x:f>IF(D7="","","Hold")</x:f>
        <x:v>Hold</x:v>
      </x:c>
      <x:c r="F7" t="str">
        <x:f>IF(D7="","","Enter a valid, non-placeholder setup value.")</x:f>
        <x:v>Enter a valid, non-placeholder setup value.</x:v>
      </x:c>
      <x:c r="G7" t="str">
        <x:f>IF(D7="","",B7&amp;" "&amp;C7&amp;" "&amp;D7)</x:f>
        <x:v>Report setup crm_cohort_start MISSING_OR_PLACEHOLDER</x:v>
      </x:c>
    </x:row>
    <x:row r="8">
      <x:c r="A8" t="str">
        <x:v>setup</x:v>
      </x:c>
      <x:c r="B8" t="str">
        <x:v>Report setup</x:v>
      </x:c>
      <x:c r="C8" t="str">
        <x:v>crm_cohort_stop</x:v>
      </x:c>
      <x:c r="D8" t="str">
        <x:f>IF(OR('Report setup'!B8="",OR(LOWER(TRIM('Report setup'!B8))="unknown",LOWER(TRIM('Report setup'!B8))="not applicable",LOWER(TRIM('Report setup'!B8))="n/a",LOWER(TRIM('Report setup'!B8))="na",LOWER(TRIM('Report setup'!B8))="pending",LOWER(TRIM('Report setup'!B8))="unavailable",LOWER(TRIM('Report setup'!B8))="denied",LOWER(TRIM('Report setup'!B8))="none",LOWER(TRIM('Report setup'!B8))="tbd",LOWER(TRIM('Report setup'!B8))="to be determined",LOWER(TRIM('Report setup'!B8))="-")),"MISSING_OR_PLACEHOLDER",IF('Report setup'!B8&lt;'Report setup'!$B$7,"REVERSED_WINDOW",IF(OR(LEN('Report setup'!B8)&lt;10,IFERROR(DATEVALUE(LEFT('Report setup'!B8,10)),0)=0),"INVALID_DATE","")))</x:f>
        <x:v>MISSING_OR_PLACEHOLDER</x:v>
      </x:c>
      <x:c r="E8" t="str">
        <x:f>IF(D8="","","Hold")</x:f>
        <x:v>Hold</x:v>
      </x:c>
      <x:c r="F8" t="str">
        <x:f>IF(D8="","","Enter a valid, non-placeholder setup value.")</x:f>
        <x:v>Enter a valid, non-placeholder setup value.</x:v>
      </x:c>
      <x:c r="G8" t="str">
        <x:f>IF(D8="","",B8&amp;" "&amp;C8&amp;" "&amp;D8)</x:f>
        <x:v>Report setup crm_cohort_stop MISSING_OR_PLACEHOLDER</x:v>
      </x:c>
    </x:row>
    <x:row r="9">
      <x:c r="A9" t="str">
        <x:v>setup</x:v>
      </x:c>
      <x:c r="B9" t="str">
        <x:v>Report setup</x:v>
      </x:c>
      <x:c r="C9" t="str">
        <x:v>outcome_cutoff</x:v>
      </x:c>
      <x:c r="D9" t="str">
        <x:f>IF(OR('Report setup'!B9="",OR(LOWER(TRIM('Report setup'!B9))="unknown",LOWER(TRIM('Report setup'!B9))="not applicable",LOWER(TRIM('Report setup'!B9))="n/a",LOWER(TRIM('Report setup'!B9))="na",LOWER(TRIM('Report setup'!B9))="pending",LOWER(TRIM('Report setup'!B9))="unavailable",LOWER(TRIM('Report setup'!B9))="denied",LOWER(TRIM('Report setup'!B9))="none",LOWER(TRIM('Report setup'!B9))="tbd",LOWER(TRIM('Report setup'!B9))="to be determined",LOWER(TRIM('Report setup'!B9))="-")),"MISSING_OR_PLACEHOLDER",IF('Report setup'!B9&lt;'Report setup'!$B$8,"CUTOFF_BEFORE_COHORT_END",IF(OR(LEN('Report setup'!B9)&lt;10,IFERROR(DATEVALUE(LEFT('Report setup'!B9,10)),0)=0),"INVALID_DATE","")))</x:f>
        <x:v>MISSING_OR_PLACEHOLDER</x:v>
      </x:c>
      <x:c r="E9" t="str">
        <x:f>IF(D9="","","Hold")</x:f>
        <x:v>Hold</x:v>
      </x:c>
      <x:c r="F9" t="str">
        <x:f>IF(D9="","","Enter a valid, non-placeholder setup value.")</x:f>
        <x:v>Enter a valid, non-placeholder setup value.</x:v>
      </x:c>
      <x:c r="G9" t="str">
        <x:f>IF(D9="","",B9&amp;" "&amp;C9&amp;" "&amp;D9)</x:f>
        <x:v>Report setup outcome_cutoff MISSING_OR_PLACEHOLDER</x:v>
      </x:c>
    </x:row>
    <x:row r="10">
      <x:c r="A10" t="str">
        <x:v>setup</x:v>
      </x:c>
      <x:c r="B10" t="str">
        <x:v>Report setup</x:v>
      </x:c>
      <x:c r="C10" t="str">
        <x:v>meta_extracted_at</x:v>
      </x:c>
      <x:c r="D10" t="str">
        <x:f>IF(OR('Report setup'!B10="",OR(LOWER(TRIM('Report setup'!B10))="unknown",LOWER(TRIM('Report setup'!B10))="not applicable",LOWER(TRIM('Report setup'!B10))="n/a",LOWER(TRIM('Report setup'!B10))="na",LOWER(TRIM('Report setup'!B10))="pending",LOWER(TRIM('Report setup'!B10))="unavailable",LOWER(TRIM('Report setup'!B10))="denied",LOWER(TRIM('Report setup'!B10))="none",LOWER(TRIM('Report setup'!B10))="tbd",LOWER(TRIM('Report setup'!B10))="to be determined",LOWER(TRIM('Report setup'!B10))="-")),"MISSING_OR_PLACEHOLDER",IF(OR(LEN('Report setup'!B10)&lt;10,IFERROR(DATEVALUE(LEFT('Report setup'!B10,10)),0)=0),"INVALID_DATE",""))</x:f>
        <x:v>MISSING_OR_PLACEHOLDER</x:v>
      </x:c>
      <x:c r="E10" t="str">
        <x:f>IF(D10="","","Hold")</x:f>
        <x:v>Hold</x:v>
      </x:c>
      <x:c r="F10" t="str">
        <x:f>IF(D10="","","Enter a valid, non-placeholder setup value.")</x:f>
        <x:v>Enter a valid, non-placeholder setup value.</x:v>
      </x:c>
      <x:c r="G10" t="str">
        <x:f>IF(D10="","",B10&amp;" "&amp;C10&amp;" "&amp;D10)</x:f>
        <x:v>Report setup meta_extracted_at MISSING_OR_PLACEHOLDER</x:v>
      </x:c>
    </x:row>
    <x:row r="11">
      <x:c r="A11" t="str">
        <x:v>setup</x:v>
      </x:c>
      <x:c r="B11" t="str">
        <x:v>Report setup</x:v>
      </x:c>
      <x:c r="C11" t="str">
        <x:v>crm_extracted_at</x:v>
      </x:c>
      <x:c r="D11" t="str">
        <x:f>IF(OR('Report setup'!B11="",OR(LOWER(TRIM('Report setup'!B11))="unknown",LOWER(TRIM('Report setup'!B11))="not applicable",LOWER(TRIM('Report setup'!B11))="n/a",LOWER(TRIM('Report setup'!B11))="na",LOWER(TRIM('Report setup'!B11))="pending",LOWER(TRIM('Report setup'!B11))="unavailable",LOWER(TRIM('Report setup'!B11))="denied",LOWER(TRIM('Report setup'!B11))="none",LOWER(TRIM('Report setup'!B11))="tbd",LOWER(TRIM('Report setup'!B11))="to be determined",LOWER(TRIM('Report setup'!B11))="-")),"MISSING_OR_PLACEHOLDER",IF(OR(LEN('Report setup'!B11)&lt;10,IFERROR(DATEVALUE(LEFT('Report setup'!B11,10)),0)=0),"INVALID_DATE",""))</x:f>
        <x:v>MISSING_OR_PLACEHOLDER</x:v>
      </x:c>
      <x:c r="E11" t="str">
        <x:f>IF(D11="","","Hold")</x:f>
        <x:v>Hold</x:v>
      </x:c>
      <x:c r="F11" t="str">
        <x:f>IF(D11="","","Enter a valid, non-placeholder setup value.")</x:f>
        <x:v>Enter a valid, non-placeholder setup value.</x:v>
      </x:c>
      <x:c r="G11" t="str">
        <x:f>IF(D11="","",B11&amp;" "&amp;C11&amp;" "&amp;D11)</x:f>
        <x:v>Report setup crm_extracted_at MISSING_OR_PLACEHOLDER</x:v>
      </x:c>
    </x:row>
    <x:row r="12">
      <x:c r="A12" t="str">
        <x:v>setup</x:v>
      </x:c>
      <x:c r="B12" t="str">
        <x:v>Report setup</x:v>
      </x:c>
      <x:c r="C12" t="str">
        <x:v>report_grain</x:v>
      </x:c>
      <x:c r="D12" t="str">
        <x:f>IF(OR('Report setup'!B12="",OR(LOWER(TRIM('Report setup'!B12))="unknown",LOWER(TRIM('Report setup'!B12))="not applicable",LOWER(TRIM('Report setup'!B12))="n/a",LOWER(TRIM('Report setup'!B12))="na",LOWER(TRIM('Report setup'!B12))="pending",LOWER(TRIM('Report setup'!B12))="unavailable",LOWER(TRIM('Report setup'!B12))="denied",LOWER(TRIM('Report setup'!B12))="none",LOWER(TRIM('Report setup'!B12))="tbd",LOWER(TRIM('Report setup'!B12))="to be determined",LOWER(TRIM('Report setup'!B12))="-")),"MISSING_OR_PLACEHOLDER",IF('Report setup'!B12&lt;&gt;"ad_window","OUT_OF_SCOPE_GRAIN",""))</x:f>
        <x:v>MISSING_OR_PLACEHOLDER</x:v>
      </x:c>
      <x:c r="E12" t="str">
        <x:f>IF(D12="","","Hold")</x:f>
        <x:v>Hold</x:v>
      </x:c>
      <x:c r="F12" t="str">
        <x:f>IF(D12="","","Enter a valid, non-placeholder setup value.")</x:f>
        <x:v>Enter a valid, non-placeholder setup value.</x:v>
      </x:c>
      <x:c r="G12" t="str">
        <x:f>IF(D12="","",B12&amp;" "&amp;C12&amp;" "&amp;D12)</x:f>
        <x:v>Report setup report_grain MISSING_OR_PLACEHOLDER</x:v>
      </x:c>
    </x:row>
    <x:row r="13">
      <x:c r="A13" t="str">
        <x:v>setup</x:v>
      </x:c>
      <x:c r="B13" t="str">
        <x:v>Report setup</x:v>
      </x:c>
      <x:c r="C13" t="str">
        <x:v>breakdown_contract</x:v>
      </x:c>
      <x:c r="D13" t="str">
        <x:f>IF('Report setup'!B13="","MISSING_OR_PLACEHOLDER",IF('Report setup'!B13&lt;&gt;"none","OUT_OF_SCOPE_BREAKDOWN",""))</x:f>
        <x:v>MISSING_OR_PLACEHOLDER</x:v>
      </x:c>
      <x:c r="E13" t="str">
        <x:f>IF(D13="","","Hold")</x:f>
        <x:v>Hold</x:v>
      </x:c>
      <x:c r="F13" t="str">
        <x:f>IF(D13="","","Enter a valid, non-placeholder setup value.")</x:f>
        <x:v>Enter a valid, non-placeholder setup value.</x:v>
      </x:c>
      <x:c r="G13" t="str">
        <x:f>IF(D13="","",B13&amp;" "&amp;C13&amp;" "&amp;D13)</x:f>
        <x:v>Report setup breakdown_contract MISSING_OR_PLACEHOLDER</x:v>
      </x:c>
    </x:row>
    <x:row r="14">
      <x:c r="A14" t="str">
        <x:v>setup</x:v>
      </x:c>
      <x:c r="B14" t="str">
        <x:v>Report setup</x:v>
      </x:c>
      <x:c r="C14" t="str">
        <x:v>platform_action_name</x:v>
      </x:c>
      <x:c r="D14" t="str">
        <x:f>IF(OR('Report setup'!B14="",OR(LOWER(TRIM('Report setup'!B14))="unknown",LOWER(TRIM('Report setup'!B14))="not applicable",LOWER(TRIM('Report setup'!B14))="n/a",LOWER(TRIM('Report setup'!B14))="na",LOWER(TRIM('Report setup'!B14))="pending",LOWER(TRIM('Report setup'!B14))="unavailable",LOWER(TRIM('Report setup'!B14))="denied",LOWER(TRIM('Report setup'!B14))="none",LOWER(TRIM('Report setup'!B14))="tbd",LOWER(TRIM('Report setup'!B14))="to be determined",LOWER(TRIM('Report setup'!B14))="-")),"MISSING_OR_PLACEHOLDER","")</x:f>
        <x:v>MISSING_OR_PLACEHOLDER</x:v>
      </x:c>
      <x:c r="E14" t="str">
        <x:f>IF(D14="","","Hold")</x:f>
        <x:v>Hold</x:v>
      </x:c>
      <x:c r="F14" t="str">
        <x:f>IF(D14="","","Enter a valid, non-placeholder setup value.")</x:f>
        <x:v>Enter a valid, non-placeholder setup value.</x:v>
      </x:c>
      <x:c r="G14" t="str">
        <x:f>IF(D14="","",B14&amp;" "&amp;C14&amp;" "&amp;D14)</x:f>
        <x:v>Report setup platform_action_name MISSING_OR_PLACEHOLDER</x:v>
      </x:c>
    </x:row>
    <x:row r="15">
      <x:c r="A15" t="str">
        <x:v>setup</x:v>
      </x:c>
      <x:c r="B15" t="str">
        <x:v>Report setup</x:v>
      </x:c>
      <x:c r="C15" t="str">
        <x:v>qualified_definition</x:v>
      </x:c>
      <x:c r="D15" t="str">
        <x:f>IF(OR('Report setup'!B15="",OR(LOWER(TRIM('Report setup'!B15))="unknown",LOWER(TRIM('Report setup'!B15))="not applicable",LOWER(TRIM('Report setup'!B15))="n/a",LOWER(TRIM('Report setup'!B15))="na",LOWER(TRIM('Report setup'!B15))="pending",LOWER(TRIM('Report setup'!B15))="unavailable",LOWER(TRIM('Report setup'!B15))="denied",LOWER(TRIM('Report setup'!B15))="none",LOWER(TRIM('Report setup'!B15))="tbd",LOWER(TRIM('Report setup'!B15))="to be determined",LOWER(TRIM('Report setup'!B15))="-")),"MISSING_OR_PLACEHOLDER","")</x:f>
        <x:v>MISSING_OR_PLACEHOLDER</x:v>
      </x:c>
      <x:c r="E15" t="str">
        <x:f>IF(D15="","","Hold")</x:f>
        <x:v>Hold</x:v>
      </x:c>
      <x:c r="F15" t="str">
        <x:f>IF(D15="","","Enter a valid, non-placeholder setup value.")</x:f>
        <x:v>Enter a valid, non-placeholder setup value.</x:v>
      </x:c>
      <x:c r="G15" t="str">
        <x:f>IF(D15="","",B15&amp;" "&amp;C15&amp;" "&amp;D15)</x:f>
        <x:v>Report setup qualified_definition MISSING_OR_PLACEHOLDER</x:v>
      </x:c>
    </x:row>
    <x:row r="16">
      <x:c r="A16" t="str">
        <x:v>setup</x:v>
      </x:c>
      <x:c r="B16" t="str">
        <x:v>Report setup</x:v>
      </x:c>
      <x:c r="C16" t="str">
        <x:v>booked_definition</x:v>
      </x:c>
      <x:c r="D16" t="str">
        <x:f>IF(OR('Report setup'!B16="",OR(LOWER(TRIM('Report setup'!B16))="unknown",LOWER(TRIM('Report setup'!B16))="not applicable",LOWER(TRIM('Report setup'!B16))="n/a",LOWER(TRIM('Report setup'!B16))="na",LOWER(TRIM('Report setup'!B16))="pending",LOWER(TRIM('Report setup'!B16))="unavailable",LOWER(TRIM('Report setup'!B16))="denied",LOWER(TRIM('Report setup'!B16))="none",LOWER(TRIM('Report setup'!B16))="tbd",LOWER(TRIM('Report setup'!B16))="to be determined",LOWER(TRIM('Report setup'!B16))="-")),"MISSING_OR_PLACEHOLDER","")</x:f>
        <x:v>MISSING_OR_PLACEHOLDER</x:v>
      </x:c>
      <x:c r="E16" t="str">
        <x:f>IF(D16="","","Hold")</x:f>
        <x:v>Hold</x:v>
      </x:c>
      <x:c r="F16" t="str">
        <x:f>IF(D16="","","Enter a valid, non-placeholder setup value.")</x:f>
        <x:v>Enter a valid, non-placeholder setup value.</x:v>
      </x:c>
      <x:c r="G16" t="str">
        <x:f>IF(D16="","",B16&amp;" "&amp;C16&amp;" "&amp;D16)</x:f>
        <x:v>Report setup booked_definition MISSING_OR_PLACEHOLDER</x:v>
      </x:c>
    </x:row>
    <x:row r="17">
      <x:c r="A17" t="str">
        <x:v>setup</x:v>
      </x:c>
      <x:c r="B17" t="str">
        <x:v>Report setup</x:v>
      </x:c>
      <x:c r="C17" t="str">
        <x:v>held_definition</x:v>
      </x:c>
      <x:c r="D17" t="str">
        <x:f>IF(OR('Report setup'!B17="",OR(LOWER(TRIM('Report setup'!B17))="unknown",LOWER(TRIM('Report setup'!B17))="not applicable",LOWER(TRIM('Report setup'!B17))="n/a",LOWER(TRIM('Report setup'!B17))="na",LOWER(TRIM('Report setup'!B17))="pending",LOWER(TRIM('Report setup'!B17))="unavailable",LOWER(TRIM('Report setup'!B17))="denied",LOWER(TRIM('Report setup'!B17))="none",LOWER(TRIM('Report setup'!B17))="tbd",LOWER(TRIM('Report setup'!B17))="to be determined",LOWER(TRIM('Report setup'!B17))="-")),"MISSING_OR_PLACEHOLDER","")</x:f>
        <x:v>MISSING_OR_PLACEHOLDER</x:v>
      </x:c>
      <x:c r="E17" t="str">
        <x:f>IF(D17="","","Hold")</x:f>
        <x:v>Hold</x:v>
      </x:c>
      <x:c r="F17" t="str">
        <x:f>IF(D17="","","Enter a valid, non-placeholder setup value.")</x:f>
        <x:v>Enter a valid, non-placeholder setup value.</x:v>
      </x:c>
      <x:c r="G17" t="str">
        <x:f>IF(D17="","",B17&amp;" "&amp;C17&amp;" "&amp;D17)</x:f>
        <x:v>Report setup held_definition MISSING_OR_PLACEHOLDER</x:v>
      </x:c>
    </x:row>
    <x:row r="18">
      <x:c r="A18" t="str">
        <x:v>setup</x:v>
      </x:c>
      <x:c r="B18" t="str">
        <x:v>Report setup</x:v>
      </x:c>
      <x:c r="C18" t="str">
        <x:v>opportunity_definition</x:v>
      </x:c>
      <x:c r="D18" t="str">
        <x:f>IF(OR('Report setup'!B18="",OR(LOWER(TRIM('Report setup'!B18))="unknown",LOWER(TRIM('Report setup'!B18))="not applicable",LOWER(TRIM('Report setup'!B18))="n/a",LOWER(TRIM('Report setup'!B18))="na",LOWER(TRIM('Report setup'!B18))="pending",LOWER(TRIM('Report setup'!B18))="unavailable",LOWER(TRIM('Report setup'!B18))="denied",LOWER(TRIM('Report setup'!B18))="none",LOWER(TRIM('Report setup'!B18))="tbd",LOWER(TRIM('Report setup'!B18))="to be determined",LOWER(TRIM('Report setup'!B18))="-")),"MISSING_OR_PLACEHOLDER","")</x:f>
        <x:v>MISSING_OR_PLACEHOLDER</x:v>
      </x:c>
      <x:c r="E18" t="str">
        <x:f>IF(D18="","","Hold")</x:f>
        <x:v>Hold</x:v>
      </x:c>
      <x:c r="F18" t="str">
        <x:f>IF(D18="","","Enter a valid, non-placeholder setup value.")</x:f>
        <x:v>Enter a valid, non-placeholder setup value.</x:v>
      </x:c>
      <x:c r="G18" t="str">
        <x:f>IF(D18="","",B18&amp;" "&amp;C18&amp;" "&amp;D18)</x:f>
        <x:v>Report setup opportunity_definition MISSING_OR_PLACEHOLDER</x:v>
      </x:c>
    </x:row>
    <x:row r="19">
      <x:c r="A19" t="str">
        <x:v>setup</x:v>
      </x:c>
      <x:c r="B19" t="str">
        <x:v>Report setup</x:v>
      </x:c>
      <x:c r="C19" t="str">
        <x:v>minimum_join_coverage</x:v>
      </x:c>
      <x:c r="D19" t="str">
        <x:f>IF(OR('Report setup'!B19="",OR(LOWER(TRIM('Report setup'!B19))="unknown",LOWER(TRIM('Report setup'!B19))="not applicable",LOWER(TRIM('Report setup'!B19))="n/a",LOWER(TRIM('Report setup'!B19))="na",LOWER(TRIM('Report setup'!B19))="pending",LOWER(TRIM('Report setup'!B19))="unavailable",LOWER(TRIM('Report setup'!B19))="denied",LOWER(TRIM('Report setup'!B19))="none",LOWER(TRIM('Report setup'!B19))="tbd",LOWER(TRIM('Report setup'!B19))="to be determined",LOWER(TRIM('Report setup'!B19))="-")),"MISSING_OR_PLACEHOLDER",IF(OR(NOT(ISNUMBER('Report setup'!B19)),'Report setup'!B19&lt;0,'Report setup'!B19&gt;1),"INVALID_THRESHOLD",""))</x:f>
        <x:v>MISSING_OR_PLACEHOLDER</x:v>
      </x:c>
      <x:c r="E19" t="str">
        <x:f>IF(D19="","","Hold")</x:f>
        <x:v>Hold</x:v>
      </x:c>
      <x:c r="F19" t="str">
        <x:f>IF(D19="","","Enter a valid, non-placeholder setup value.")</x:f>
        <x:v>Enter a valid, non-placeholder setup value.</x:v>
      </x:c>
      <x:c r="G19" t="str">
        <x:f>IF(D19="","",B19&amp;" "&amp;C19&amp;" "&amp;D19)</x:f>
        <x:v>Report setup minimum_join_coverage MISSING_OR_PLACEHOLDER</x:v>
      </x:c>
    </x:row>
    <x:row r="20">
      <x:c r="A20" t="str">
        <x:v>setup</x:v>
      </x:c>
      <x:c r="B20" t="str">
        <x:v>Report setup</x:v>
      </x:c>
      <x:c r="C20" t="str">
        <x:v>maximum_unresolved_share</x:v>
      </x:c>
      <x:c r="D20" t="str">
        <x:f>IF(OR('Report setup'!B20="",OR(LOWER(TRIM('Report setup'!B20))="unknown",LOWER(TRIM('Report setup'!B20))="not applicable",LOWER(TRIM('Report setup'!B20))="n/a",LOWER(TRIM('Report setup'!B20))="na",LOWER(TRIM('Report setup'!B20))="pending",LOWER(TRIM('Report setup'!B20))="unavailable",LOWER(TRIM('Report setup'!B20))="denied",LOWER(TRIM('Report setup'!B20))="none",LOWER(TRIM('Report setup'!B20))="tbd",LOWER(TRIM('Report setup'!B20))="to be determined",LOWER(TRIM('Report setup'!B20))="-")),"MISSING_OR_PLACEHOLDER",IF(OR(NOT(ISNUMBER('Report setup'!B20)),'Report setup'!B20&lt;0,'Report setup'!B20&gt;1),"INVALID_THRESHOLD",""))</x:f>
        <x:v>MISSING_OR_PLACEHOLDER</x:v>
      </x:c>
      <x:c r="E20" t="str">
        <x:f>IF(D20="","","Hold")</x:f>
        <x:v>Hold</x:v>
      </x:c>
      <x:c r="F20" t="str">
        <x:f>IF(D20="","","Enter a valid, non-placeholder setup value.")</x:f>
        <x:v>Enter a valid, non-placeholder setup value.</x:v>
      </x:c>
      <x:c r="G20" t="str">
        <x:f>IF(D20="","",B20&amp;" "&amp;C20&amp;" "&amp;D20)</x:f>
        <x:v>Report setup maximum_unresolved_share MISSING_OR_PLACEHOLDER</x:v>
      </x:c>
    </x:row>
    <x:row r="21">
      <x:c r="A21" t="str">
        <x:v>setup</x:v>
      </x:c>
      <x:c r="B21" t="str">
        <x:v>Report setup</x:v>
      </x:c>
      <x:c r="C21" t="str">
        <x:v>outcome_maturity_days</x:v>
      </x:c>
      <x:c r="D21" t="str">
        <x:f>IF(OR('Report setup'!B21="",OR(LOWER(TRIM('Report setup'!B21))="unknown",LOWER(TRIM('Report setup'!B21))="not applicable",LOWER(TRIM('Report setup'!B21))="n/a",LOWER(TRIM('Report setup'!B21))="na",LOWER(TRIM('Report setup'!B21))="pending",LOWER(TRIM('Report setup'!B21))="unavailable",LOWER(TRIM('Report setup'!B21))="denied",LOWER(TRIM('Report setup'!B21))="none",LOWER(TRIM('Report setup'!B21))="tbd",LOWER(TRIM('Report setup'!B21))="to be determined",LOWER(TRIM('Report setup'!B21))="-")),"MISSING_OR_PLACEHOLDER",IF(OR(NOT(ISNUMBER('Report setup'!B21)),'Report setup'!B21&lt;0,'Report setup'!B21&lt;&gt;INT('Report setup'!B21)),"INVALID_THRESHOLD",""))</x:f>
        <x:v>MISSING_OR_PLACEHOLDER</x:v>
      </x:c>
      <x:c r="E21" t="str">
        <x:f>IF(D21="","","Hold")</x:f>
        <x:v>Hold</x:v>
      </x:c>
      <x:c r="F21" t="str">
        <x:f>IF(D21="","","Enter a valid, non-placeholder setup value.")</x:f>
        <x:v>Enter a valid, non-placeholder setup value.</x:v>
      </x:c>
      <x:c r="G21" t="str">
        <x:f>IF(D21="","",B21&amp;" "&amp;C21&amp;" "&amp;D21)</x:f>
        <x:v>Report setup outcome_maturity_days MISSING_OR_PLACEHOLDER</x:v>
      </x:c>
    </x:row>
    <x:row r="22">
      <x:c r="A22" t="str">
        <x:v>setup</x:v>
      </x:c>
      <x:c r="B22" t="str">
        <x:v>Report setup</x:v>
      </x:c>
      <x:c r="C22" t="str">
        <x:v>minimum_resolved_crm_records</x:v>
      </x:c>
      <x:c r="D22" t="str">
        <x:f>IF(OR('Report setup'!B22="",OR(LOWER(TRIM('Report setup'!B22))="unknown",LOWER(TRIM('Report setup'!B22))="not applicable",LOWER(TRIM('Report setup'!B22))="n/a",LOWER(TRIM('Report setup'!B22))="na",LOWER(TRIM('Report setup'!B22))="pending",LOWER(TRIM('Report setup'!B22))="unavailable",LOWER(TRIM('Report setup'!B22))="denied",LOWER(TRIM('Report setup'!B22))="none",LOWER(TRIM('Report setup'!B22))="tbd",LOWER(TRIM('Report setup'!B22))="to be determined",LOWER(TRIM('Report setup'!B22))="-")),"MISSING_OR_PLACEHOLDER",IF(OR(NOT(ISNUMBER('Report setup'!B22)),'Report setup'!B22&lt;1,'Report setup'!B22&lt;&gt;INT('Report setup'!B22)),"INVALID_THRESHOLD",""))</x:f>
        <x:v>MISSING_OR_PLACEHOLDER</x:v>
      </x:c>
      <x:c r="E22" t="str">
        <x:f>IF(D22="","","Hold")</x:f>
        <x:v>Hold</x:v>
      </x:c>
      <x:c r="F22" t="str">
        <x:f>IF(D22="","","Enter a valid, non-placeholder setup value.")</x:f>
        <x:v>Enter a valid, non-placeholder setup value.</x:v>
      </x:c>
      <x:c r="G22" t="str">
        <x:f>IF(D22="","",B22&amp;" "&amp;C22&amp;" "&amp;D22)</x:f>
        <x:v>Report setup minimum_resolved_crm_records MISSING_OR_PLACEHOLDER</x:v>
      </x:c>
    </x:row>
    <x:row r="23">
      <x:c r="A23" t="str">
        <x:v>setup</x:v>
      </x:c>
      <x:c r="B23" t="str">
        <x:v>Report setup</x:v>
      </x:c>
      <x:c r="C23" t="str">
        <x:v>minimum_resolved_booked_records</x:v>
      </x:c>
      <x:c r="D23" t="str">
        <x:f>IF(OR('Report setup'!B23="",OR(LOWER(TRIM('Report setup'!B23))="unknown",LOWER(TRIM('Report setup'!B23))="not applicable",LOWER(TRIM('Report setup'!B23))="n/a",LOWER(TRIM('Report setup'!B23))="na",LOWER(TRIM('Report setup'!B23))="pending",LOWER(TRIM('Report setup'!B23))="unavailable",LOWER(TRIM('Report setup'!B23))="denied",LOWER(TRIM('Report setup'!B23))="none",LOWER(TRIM('Report setup'!B23))="tbd",LOWER(TRIM('Report setup'!B23))="to be determined",LOWER(TRIM('Report setup'!B23))="-")),"MISSING_OR_PLACEHOLDER",IF(OR(NOT(ISNUMBER('Report setup'!B23)),'Report setup'!B23&lt;1,'Report setup'!B23&lt;&gt;INT('Report setup'!B23)),"INVALID_THRESHOLD",""))</x:f>
        <x:v>MISSING_OR_PLACEHOLDER</x:v>
      </x:c>
      <x:c r="E23" t="str">
        <x:f>IF(D23="","","Hold")</x:f>
        <x:v>Hold</x:v>
      </x:c>
      <x:c r="F23" t="str">
        <x:f>IF(D23="","","Enter a valid, non-placeholder setup value.")</x:f>
        <x:v>Enter a valid, non-placeholder setup value.</x:v>
      </x:c>
      <x:c r="G23" t="str">
        <x:f>IF(D23="","",B23&amp;" "&amp;C23&amp;" "&amp;D23)</x:f>
        <x:v>Report setup minimum_resolved_booked_records MISSING_OR_PLACEHOLDER</x:v>
      </x:c>
    </x:row>
    <x:row r="24">
      <x:c r="A24" t="str">
        <x:v>setup</x:v>
      </x:c>
      <x:c r="B24" t="str">
        <x:v>Report setup</x:v>
      </x:c>
      <x:c r="C24" t="str">
        <x:v>minimum_qualification_rate</x:v>
      </x:c>
      <x:c r="D24" t="str">
        <x:f>IF(OR('Report setup'!B24="",OR(LOWER(TRIM('Report setup'!B24))="unknown",LOWER(TRIM('Report setup'!B24))="not applicable",LOWER(TRIM('Report setup'!B24))="n/a",LOWER(TRIM('Report setup'!B24))="na",LOWER(TRIM('Report setup'!B24))="pending",LOWER(TRIM('Report setup'!B24))="unavailable",LOWER(TRIM('Report setup'!B24))="denied",LOWER(TRIM('Report setup'!B24))="none",LOWER(TRIM('Report setup'!B24))="tbd",LOWER(TRIM('Report setup'!B24))="to be determined",LOWER(TRIM('Report setup'!B24))="-")),"MISSING_OR_PLACEHOLDER",IF(OR(NOT(ISNUMBER('Report setup'!B24)),'Report setup'!B24&lt;0,'Report setup'!B24&gt;1),"INVALID_THRESHOLD",""))</x:f>
        <x:v>MISSING_OR_PLACEHOLDER</x:v>
      </x:c>
      <x:c r="E24" t="str">
        <x:f>IF(D24="","","Hold")</x:f>
        <x:v>Hold</x:v>
      </x:c>
      <x:c r="F24" t="str">
        <x:f>IF(D24="","","Enter a valid, non-placeholder setup value.")</x:f>
        <x:v>Enter a valid, non-placeholder setup value.</x:v>
      </x:c>
      <x:c r="G24" t="str">
        <x:f>IF(D24="","",B24&amp;" "&amp;C24&amp;" "&amp;D24)</x:f>
        <x:v>Report setup minimum_qualification_rate MISSING_OR_PLACEHOLDER</x:v>
      </x:c>
    </x:row>
    <x:row r="25">
      <x:c r="A25" t="str">
        <x:v>setup</x:v>
      </x:c>
      <x:c r="B25" t="str">
        <x:v>Report setup</x:v>
      </x:c>
      <x:c r="C25" t="str">
        <x:v>minimum_show_rate</x:v>
      </x:c>
      <x:c r="D25" t="str">
        <x:f>IF(OR('Report setup'!B25="",OR(LOWER(TRIM('Report setup'!B25))="unknown",LOWER(TRIM('Report setup'!B25))="not applicable",LOWER(TRIM('Report setup'!B25))="n/a",LOWER(TRIM('Report setup'!B25))="na",LOWER(TRIM('Report setup'!B25))="pending",LOWER(TRIM('Report setup'!B25))="unavailable",LOWER(TRIM('Report setup'!B25))="denied",LOWER(TRIM('Report setup'!B25))="none",LOWER(TRIM('Report setup'!B25))="tbd",LOWER(TRIM('Report setup'!B25))="to be determined",LOWER(TRIM('Report setup'!B25))="-")),"MISSING_OR_PLACEHOLDER",IF(OR(NOT(ISNUMBER('Report setup'!B25)),'Report setup'!B25&lt;0,'Report setup'!B25&gt;1),"INVALID_THRESHOLD",""))</x:f>
        <x:v>MISSING_OR_PLACEHOLDER</x:v>
      </x:c>
      <x:c r="E25" t="str">
        <x:f>IF(D25="","","Hold")</x:f>
        <x:v>Hold</x:v>
      </x:c>
      <x:c r="F25" t="str">
        <x:f>IF(D25="","","Enter a valid, non-placeholder setup value.")</x:f>
        <x:v>Enter a valid, non-placeholder setup value.</x:v>
      </x:c>
      <x:c r="G25" t="str">
        <x:f>IF(D25="","",B25&amp;" "&amp;C25&amp;" "&amp;D25)</x:f>
        <x:v>Report setup minimum_show_rate MISSING_OR_PLACEHOLDER</x:v>
      </x:c>
    </x:row>
    <x:row r="26">
      <x:c r="A26" t="str">
        <x:v>setup</x:v>
      </x:c>
      <x:c r="B26" t="str">
        <x:v>Report setup</x:v>
      </x:c>
      <x:c r="C26" t="str">
        <x:v>minimum_ctr_for_delivery_review</x:v>
      </x:c>
      <x:c r="D26" t="str">
        <x:f>IF(OR('Report setup'!B26="",OR(LOWER(TRIM('Report setup'!B26))="unknown",LOWER(TRIM('Report setup'!B26))="not applicable",LOWER(TRIM('Report setup'!B26))="n/a",LOWER(TRIM('Report setup'!B26))="na",LOWER(TRIM('Report setup'!B26))="pending",LOWER(TRIM('Report setup'!B26))="unavailable",LOWER(TRIM('Report setup'!B26))="denied",LOWER(TRIM('Report setup'!B26))="none",LOWER(TRIM('Report setup'!B26))="tbd",LOWER(TRIM('Report setup'!B26))="to be determined",LOWER(TRIM('Report setup'!B26))="-")),"MISSING_OR_PLACEHOLDER",IF(OR(NOT(ISNUMBER('Report setup'!B26)),'Report setup'!B26&lt;0,'Report setup'!B26&gt;1),"INVALID_THRESHOLD",""))</x:f>
        <x:v>MISSING_OR_PLACEHOLDER</x:v>
      </x:c>
      <x:c r="E26" t="str">
        <x:f>IF(D26="","","Hold")</x:f>
        <x:v>Hold</x:v>
      </x:c>
      <x:c r="F26" t="str">
        <x:f>IF(D26="","","Enter a valid, non-placeholder setup value.")</x:f>
        <x:v>Enter a valid, non-placeholder setup value.</x:v>
      </x:c>
      <x:c r="G26" t="str">
        <x:f>IF(D26="","",B26&amp;" "&amp;C26&amp;" "&amp;D26)</x:f>
        <x:v>Report setup minimum_ctr_for_delivery_review MISSING_OR_PLACEHOLDER</x:v>
      </x:c>
    </x:row>
    <x:row r="27">
      <x:c r="A27" t="str">
        <x:v>setup</x:v>
      </x:c>
      <x:c r="B27" t="str">
        <x:v>Report setup</x:v>
      </x:c>
      <x:c r="C27" t="str">
        <x:v>spend_evidence_boundary</x:v>
      </x:c>
      <x:c r="D27" t="str">
        <x:f>IF(OR('Report setup'!B27="",OR(LOWER(TRIM('Report setup'!B27))="unknown",LOWER(TRIM('Report setup'!B27))="not applicable",LOWER(TRIM('Report setup'!B27))="n/a",LOWER(TRIM('Report setup'!B27))="na",LOWER(TRIM('Report setup'!B27))="pending",LOWER(TRIM('Report setup'!B27))="unavailable",LOWER(TRIM('Report setup'!B27))="denied",LOWER(TRIM('Report setup'!B27))="none",LOWER(TRIM('Report setup'!B27))="tbd",LOWER(TRIM('Report setup'!B27))="to be determined",LOWER(TRIM('Report setup'!B27))="-")),"MISSING_OR_PLACEHOLDER",IF(OR(NOT(ISNUMBER('Report setup'!B27)),'Report setup'!B27&lt;0),"INVALID_THRESHOLD",""))</x:f>
        <x:v>MISSING_OR_PLACEHOLDER</x:v>
      </x:c>
      <x:c r="E27" t="str">
        <x:f>IF(D27="","","Hold")</x:f>
        <x:v>Hold</x:v>
      </x:c>
      <x:c r="F27" t="str">
        <x:f>IF(D27="","","Enter a valid, non-placeholder setup value.")</x:f>
        <x:v>Enter a valid, non-placeholder setup value.</x:v>
      </x:c>
      <x:c r="G27" t="str">
        <x:f>IF(D27="","",B27&amp;" "&amp;C27&amp;" "&amp;D27)</x:f>
        <x:v>Report setup spend_evidence_boundary MISSING_OR_PLACEHOLDER</x:v>
      </x:c>
    </x:row>
    <x:row r="28">
      <x:c r="A28" t="str">
        <x:v>setup</x:v>
      </x:c>
      <x:c r="B28" t="str">
        <x:v>Report setup</x:v>
      </x:c>
      <x:c r="C28" t="str">
        <x:v>required_downstream_stage</x:v>
      </x:c>
      <x:c r="D28" t="str">
        <x:f>IF(OR('Report setup'!B28="",OR(LOWER(TRIM('Report setup'!B28))="unknown",LOWER(TRIM('Report setup'!B28))="not applicable",LOWER(TRIM('Report setup'!B28))="n/a",LOWER(TRIM('Report setup'!B28))="na",LOWER(TRIM('Report setup'!B28))="pending",LOWER(TRIM('Report setup'!B28))="unavailable",LOWER(TRIM('Report setup'!B28))="denied",LOWER(TRIM('Report setup'!B28))="none",LOWER(TRIM('Report setup'!B28))="tbd",LOWER(TRIM('Report setup'!B28))="to be determined",LOWER(TRIM('Report setup'!B28))="-")),"MISSING_OR_PLACEHOLDER",IF(AND('Report setup'!B28&lt;&gt;"qualified",'Report setup'!B28&lt;&gt;"held",'Report setup'!B28&lt;&gt;"opportunity_stage"),"INVALID_STAGE_CHOICE",""))</x:f>
        <x:v>MISSING_OR_PLACEHOLDER</x:v>
      </x:c>
      <x:c r="E28" t="str">
        <x:f>IF(D28="","","Hold")</x:f>
        <x:v>Hold</x:v>
      </x:c>
      <x:c r="F28" t="str">
        <x:f>IF(D28="","","Enter a valid, non-placeholder setup value.")</x:f>
        <x:v>Enter a valid, non-placeholder setup value.</x:v>
      </x:c>
      <x:c r="G28" t="str">
        <x:f>IF(D28="","",B28&amp;" "&amp;C28&amp;" "&amp;D28)</x:f>
        <x:v>Report setup required_downstream_stage MISSING_OR_PLACEHOLDER</x:v>
      </x:c>
    </x:row>
    <x:row r="29">
      <x:c r="A29" t="str">
        <x:v>setup</x:v>
      </x:c>
      <x:c r="B29" t="str">
        <x:v>Report setup</x:v>
      </x:c>
      <x:c r="C29" t="str">
        <x:v>required_downstream_count</x:v>
      </x:c>
      <x:c r="D29" t="str">
        <x:f>IF(OR('Report setup'!B29="",OR(LOWER(TRIM('Report setup'!B29))="unknown",LOWER(TRIM('Report setup'!B29))="not applicable",LOWER(TRIM('Report setup'!B29))="n/a",LOWER(TRIM('Report setup'!B29))="na",LOWER(TRIM('Report setup'!B29))="pending",LOWER(TRIM('Report setup'!B29))="unavailable",LOWER(TRIM('Report setup'!B29))="denied",LOWER(TRIM('Report setup'!B29))="none",LOWER(TRIM('Report setup'!B29))="tbd",LOWER(TRIM('Report setup'!B29))="to be determined",LOWER(TRIM('Report setup'!B29))="-")),"MISSING_OR_PLACEHOLDER",IF(OR(NOT(ISNUMBER('Report setup'!B29)),'Report setup'!B29&lt;0,'Report setup'!B29&lt;&gt;INT('Report setup'!B29)),"INVALID_THRESHOLD",""))</x:f>
        <x:v>MISSING_OR_PLACEHOLDER</x:v>
      </x:c>
      <x:c r="E29" t="str">
        <x:f>IF(D29="","","Hold")</x:f>
        <x:v>Hold</x:v>
      </x:c>
      <x:c r="F29" t="str">
        <x:f>IF(D29="","","Enter a valid, non-placeholder setup value.")</x:f>
        <x:v>Enter a valid, non-placeholder setup value.</x:v>
      </x:c>
      <x:c r="G29" t="str">
        <x:f>IF(D29="","",B29&amp;" "&amp;C29&amp;" "&amp;D29)</x:f>
        <x:v>Report setup required_downstream_count MISSING_OR_PLACEHOLDER</x:v>
      </x:c>
    </x:row>
    <x:row r="30">
      <x:c r="A30" t="str">
        <x:v>setup</x:v>
      </x:c>
      <x:c r="B30" t="str">
        <x:v>Report setup</x:v>
      </x:c>
      <x:c r="C30" t="str">
        <x:v>decision_owner</x:v>
      </x:c>
      <x:c r="D30" t="str">
        <x:f>IF(OR('Report setup'!B30="",OR(LOWER(TRIM('Report setup'!B30))="unknown",LOWER(TRIM('Report setup'!B30))="not applicable",LOWER(TRIM('Report setup'!B30))="n/a",LOWER(TRIM('Report setup'!B30))="na",LOWER(TRIM('Report setup'!B30))="pending",LOWER(TRIM('Report setup'!B30))="unavailable",LOWER(TRIM('Report setup'!B30))="denied",LOWER(TRIM('Report setup'!B30))="none",LOWER(TRIM('Report setup'!B30))="tbd",LOWER(TRIM('Report setup'!B30))="to be determined",LOWER(TRIM('Report setup'!B30))="-")),"MISSING_OR_PLACEHOLDER","")</x:f>
        <x:v>MISSING_OR_PLACEHOLDER</x:v>
      </x:c>
      <x:c r="E30" t="str">
        <x:f>IF(D30="","","Hold")</x:f>
        <x:v>Hold</x:v>
      </x:c>
      <x:c r="F30" t="str">
        <x:f>IF(D30="","","Enter a valid, non-placeholder setup value.")</x:f>
        <x:v>Enter a valid, non-placeholder setup value.</x:v>
      </x:c>
      <x:c r="G30" t="str">
        <x:f>IF(D30="","",B30&amp;" "&amp;C30&amp;" "&amp;D30)</x:f>
        <x:v>Report setup decision_owner MISSING_OR_PLACEHOLDER</x:v>
      </x:c>
    </x:row>
    <x:row r="31">
      <x:c r="A31" t="str">
        <x:v>setup</x:v>
      </x:c>
      <x:c r="B31" t="str">
        <x:v>Report setup</x:v>
      </x:c>
      <x:c r="C31" t="str">
        <x:v>decision_due_date</x:v>
      </x:c>
      <x:c r="D31" t="str">
        <x:f>IF(OR('Report setup'!B31="",OR(LOWER(TRIM('Report setup'!B31))="unknown",LOWER(TRIM('Report setup'!B31))="not applicable",LOWER(TRIM('Report setup'!B31))="n/a",LOWER(TRIM('Report setup'!B31))="na",LOWER(TRIM('Report setup'!B31))="pending",LOWER(TRIM('Report setup'!B31))="unavailable",LOWER(TRIM('Report setup'!B31))="denied",LOWER(TRIM('Report setup'!B31))="none",LOWER(TRIM('Report setup'!B31))="tbd",LOWER(TRIM('Report setup'!B31))="to be determined",LOWER(TRIM('Report setup'!B31))="-")),"MISSING_OR_PLACEHOLDER",IF(OR(LEN('Report setup'!B31)&lt;10,IFERROR(DATEVALUE(LEFT('Report setup'!B31,10)),0)=0),"INVALID_DATE",""))</x:f>
        <x:v>MISSING_OR_PLACEHOLDER</x:v>
      </x:c>
      <x:c r="E31" t="str">
        <x:f>IF(D31="","","Hold")</x:f>
        <x:v>Hold</x:v>
      </x:c>
      <x:c r="F31" t="str">
        <x:f>IF(D31="","","Enter a valid, non-placeholder setup value.")</x:f>
        <x:v>Enter a valid, non-placeholder setup value.</x:v>
      </x:c>
      <x:c r="G31" t="str">
        <x:f>IF(D31="","",B31&amp;" "&amp;C31&amp;" "&amp;D31)</x:f>
        <x:v>Report setup decision_due_date MISSING_OR_PLACEHOLDER</x:v>
      </x:c>
    </x:row>
    <x:row r="32">
      <x:c r="A32" t="str">
        <x:v>setup</x:v>
      </x:c>
      <x:c r="B32" t="str">
        <x:v>Report setup</x:v>
      </x:c>
      <x:c r="C32" t="str">
        <x:v>policy_evidence_reference</x:v>
      </x:c>
      <x:c r="D32" t="str">
        <x:f>IF(OR('Report setup'!B32="",OR(LOWER(TRIM('Report setup'!B32))="unknown",LOWER(TRIM('Report setup'!B32))="not applicable",LOWER(TRIM('Report setup'!B32))="n/a",LOWER(TRIM('Report setup'!B32))="na",LOWER(TRIM('Report setup'!B32))="pending",LOWER(TRIM('Report setup'!B32))="unavailable",LOWER(TRIM('Report setup'!B32))="denied",LOWER(TRIM('Report setup'!B32))="none",LOWER(TRIM('Report setup'!B32))="tbd",LOWER(TRIM('Report setup'!B32))="to be determined",LOWER(TRIM('Report setup'!B32))="-")),"MISSING_OR_PLACEHOLDER","")</x:f>
        <x:v>MISSING_OR_PLACEHOLDER</x:v>
      </x:c>
      <x:c r="E32" t="str">
        <x:f>IF(D32="","","Hold")</x:f>
        <x:v>Hold</x:v>
      </x:c>
      <x:c r="F32" t="str">
        <x:f>IF(D32="","","Enter a valid, non-placeholder setup value.")</x:f>
        <x:v>Enter a valid, non-placeholder setup value.</x:v>
      </x:c>
      <x:c r="G32" t="str">
        <x:f>IF(D32="","",B32&amp;" "&amp;C32&amp;" "&amp;D32)</x:f>
        <x:v>Report setup policy_evidence_reference MISSING_OR_PLACEHOLDER</x:v>
      </x:c>
    </x:row>
    <x:row r="34">
      <x:c r="A34" t="str">
        <x:v>meta</x:v>
      </x:c>
      <x:c r="B34" t="str">
        <x:f>IF('Meta import'!A2="","",'Meta import'!A2)</x:f>
      </x:c>
      <x:c r="C34" t="str">
        <x:f>IF(D34="MISSING_OR_PLACEHOLDER",IF(OR('Meta import'!A2="",OR(LOWER(TRIM('Meta import'!A2))="unknown",LOWER(TRIM('Meta import'!A2))="not applicable",LOWER(TRIM('Meta import'!A2))="n/a",LOWER(TRIM('Meta import'!A2))="na",LOWER(TRIM('Meta import'!A2))="pending",LOWER(TRIM('Meta import'!A2))="unavailable",LOWER(TRIM('Meta import'!A2))="denied",LOWER(TRIM('Meta import'!A2))="none",LOWER(TRIM('Meta import'!A2))="tbd",LOWER(TRIM('Meta import'!A2))="to be determined",LOWER(TRIM('Meta import'!A2))="-")),"source_row_id",IF(OR('Meta import'!B2="",OR(LOWER(TRIM('Meta import'!B2))="unknown",LOWER(TRIM('Meta import'!B2))="not applicable",LOWER(TRIM('Meta import'!B2))="n/a",LOWER(TRIM('Meta import'!B2))="na",LOWER(TRIM('Meta import'!B2))="pending",LOWER(TRIM('Meta import'!B2))="unavailable",LOWER(TRIM('Meta import'!B2))="denied",LOWER(TRIM('Meta import'!B2))="none",LOWER(TRIM('Meta import'!B2))="tbd",LOWER(TRIM('Meta import'!B2))="to be determined",LOWER(TRIM('Meta import'!B2))="-")),"source_file",IF(OR('Meta import'!C2="",OR(LOWER(TRIM('Meta import'!C2))="unknown",LOWER(TRIM('Meta import'!C2))="not applicable",LOWER(TRIM('Meta import'!C2))="n/a",LOWER(TRIM('Meta import'!C2))="na",LOWER(TRIM('Meta import'!C2))="pending",LOWER(TRIM('Meta import'!C2))="unavailable",LOWER(TRIM('Meta import'!C2))="denied",LOWER(TRIM('Meta import'!C2))="none",LOWER(TRIM('Meta import'!C2))="tbd",LOWER(TRIM('Meta import'!C2))="to be determined",LOWER(TRIM('Meta import'!C2))="-")),"source_reference",IF(OR('Meta import'!D2="",OR(LOWER(TRIM('Meta import'!D2))="unknown",LOWER(TRIM('Meta import'!D2))="not applicable",LOWER(TRIM('Meta import'!D2))="n/a",LOWER(TRIM('Meta import'!D2))="na",LOWER(TRIM('Meta import'!D2))="pending",LOWER(TRIM('Meta import'!D2))="unavailable",LOWER(TRIM('Meta import'!D2))="denied",LOWER(TRIM('Meta import'!D2))="none",LOWER(TRIM('Meta import'!D2))="tbd",LOWER(TRIM('Meta import'!D2))="to be determined",LOWER(TRIM('Meta import'!D2))="-")),"account_id",IF(OR('Meta import'!E2="",OR(LOWER(TRIM('Meta import'!E2))="unknown",LOWER(TRIM('Meta import'!E2))="not applicable",LOWER(TRIM('Meta import'!E2))="n/a",LOWER(TRIM('Meta import'!E2))="na",LOWER(TRIM('Meta import'!E2))="pending",LOWER(TRIM('Meta import'!E2))="unavailable",LOWER(TRIM('Meta import'!E2))="denied",LOWER(TRIM('Meta import'!E2))="none",LOWER(TRIM('Meta import'!E2))="tbd",LOWER(TRIM('Meta import'!E2))="to be determined",LOWER(TRIM('Meta import'!E2))="-")),"campaign_id",IF(OR('Meta import'!F2="",OR(LOWER(TRIM('Meta import'!F2))="unknown",LOWER(TRIM('Meta import'!F2))="not applicable",LOWER(TRIM('Meta import'!F2))="n/a",LOWER(TRIM('Meta import'!F2))="na",LOWER(TRIM('Meta import'!F2))="pending",LOWER(TRIM('Meta import'!F2))="unavailable",LOWER(TRIM('Meta import'!F2))="denied",LOWER(TRIM('Meta import'!F2))="none",LOWER(TRIM('Meta import'!F2))="tbd",LOWER(TRIM('Meta import'!F2))="to be determined",LOWER(TRIM('Meta import'!F2))="-")),"campaign_name",IF(OR('Meta import'!G2="",OR(LOWER(TRIM('Meta import'!G2))="unknown",LOWER(TRIM('Meta import'!G2))="not applicable",LOWER(TRIM('Meta import'!G2))="n/a",LOWER(TRIM('Meta import'!G2))="na",LOWER(TRIM('Meta import'!G2))="pending",LOWER(TRIM('Meta import'!G2))="unavailable",LOWER(TRIM('Meta import'!G2))="denied",LOWER(TRIM('Meta import'!G2))="none",LOWER(TRIM('Meta import'!G2))="tbd",LOWER(TRIM('Meta import'!G2))="to be determined",LOWER(TRIM('Meta import'!G2))="-")),"adset_id",IF(OR('Meta import'!H2="",OR(LOWER(TRIM('Meta import'!H2))="unknown",LOWER(TRIM('Meta import'!H2))="not applicable",LOWER(TRIM('Meta import'!H2))="n/a",LOWER(TRIM('Meta import'!H2))="na",LOWER(TRIM('Meta import'!H2))="pending",LOWER(TRIM('Meta import'!H2))="unavailable",LOWER(TRIM('Meta import'!H2))="denied",LOWER(TRIM('Meta import'!H2))="none",LOWER(TRIM('Meta import'!H2))="tbd",LOWER(TRIM('Meta import'!H2))="to be determined",LOWER(TRIM('Meta import'!H2))="-")),"adset_name",IF(OR('Meta import'!I2="",OR(LOWER(TRIM('Meta import'!I2))="unknown",LOWER(TRIM('Meta import'!I2))="not applicable",LOWER(TRIM('Meta import'!I2))="n/a",LOWER(TRIM('Meta import'!I2))="na",LOWER(TRIM('Meta import'!I2))="pending",LOWER(TRIM('Meta import'!I2))="unavailable",LOWER(TRIM('Meta import'!I2))="denied",LOWER(TRIM('Meta import'!I2))="none",LOWER(TRIM('Meta import'!I2))="tbd",LOWER(TRIM('Meta import'!I2))="to be determined",LOWER(TRIM('Meta import'!I2))="-")),"ad_id",IF(OR('Meta import'!J2="",OR(LOWER(TRIM('Meta import'!J2))="unknown",LOWER(TRIM('Meta import'!J2))="not applicable",LOWER(TRIM('Meta import'!J2))="n/a",LOWER(TRIM('Meta import'!J2))="na",LOWER(TRIM('Meta import'!J2))="pending",LOWER(TRIM('Meta import'!J2))="unavailable",LOWER(TRIM('Meta import'!J2))="denied",LOWER(TRIM('Meta import'!J2))="none",LOWER(TRIM('Meta import'!J2))="tbd",LOWER(TRIM('Meta import'!J2))="to be determined",LOWER(TRIM('Meta import'!J2))="-")),"ad_name",IF(OR('Meta import'!K2="",OR(LOWER(TRIM('Meta import'!K2))="unknown",LOWER(TRIM('Meta import'!K2))="not applicable",LOWER(TRIM('Meta import'!K2))="n/a",LOWER(TRIM('Meta import'!K2))="na",LOWER(TRIM('Meta import'!K2))="pending",LOWER(TRIM('Meta import'!K2))="unavailable",LOWER(TRIM('Meta import'!K2))="denied",LOWER(TRIM('Meta import'!K2))="none",LOWER(TRIM('Meta import'!K2))="tbd",LOWER(TRIM('Meta import'!K2))="to be determined",LOWER(TRIM('Meta import'!K2))="-")),"date_start",IF(OR('Meta import'!L2="",OR(LOWER(TRIM('Meta import'!L2))="unknown",LOWER(TRIM('Meta import'!L2))="not applicable",LOWER(TRIM('Meta import'!L2))="n/a",LOWER(TRIM('Meta import'!L2))="na",LOWER(TRIM('Meta import'!L2))="pending",LOWER(TRIM('Meta import'!L2))="unavailable",LOWER(TRIM('Meta import'!L2))="denied",LOWER(TRIM('Meta import'!L2))="none",LOWER(TRIM('Meta import'!L2))="tbd",LOWER(TRIM('Meta import'!L2))="to be determined",LOWER(TRIM('Meta import'!L2))="-")),"date_stop",IF(OR('Meta import'!M2="",OR(LOWER(TRIM('Meta import'!M2))="unknown",LOWER(TRIM('Meta import'!M2))="not applicable",LOWER(TRIM('Meta import'!M2))="n/a",LOWER(TRIM('Meta import'!M2))="na",LOWER(TRIM('Meta import'!M2))="pending",LOWER(TRIM('Meta import'!M2))="unavailable",LOWER(TRIM('Meta import'!M2))="denied",LOWER(TRIM('Meta import'!M2))="none",LOWER(TRIM('Meta import'!M2))="tbd",LOWER(TRIM('Meta import'!M2))="to be determined",LOWER(TRIM('Meta import'!M2))="-")),"currency",IF(OR('Meta import'!N2="",OR(LOWER(TRIM('Meta import'!N2))="unknown",LOWER(TRIM('Meta import'!N2))="not applicable",LOWER(TRIM('Meta import'!N2))="n/a",LOWER(TRIM('Meta import'!N2))="na",LOWER(TRIM('Meta import'!N2))="pending",LOWER(TRIM('Meta import'!N2))="unavailable",LOWER(TRIM('Meta import'!N2))="denied",LOWER(TRIM('Meta import'!N2))="none",LOWER(TRIM('Meta import'!N2))="tbd",LOWER(TRIM('Meta import'!N2))="to be determined",LOWER(TRIM('Meta import'!N2))="-")),"spend",IF(OR('Meta import'!O2="",OR(LOWER(TRIM('Meta import'!O2))="unknown",LOWER(TRIM('Meta import'!O2))="not applicable",LOWER(TRIM('Meta import'!O2))="n/a",LOWER(TRIM('Meta import'!O2))="na",LOWER(TRIM('Meta import'!O2))="pending",LOWER(TRIM('Meta import'!O2))="unavailable",LOWER(TRIM('Meta import'!O2))="denied",LOWER(TRIM('Meta import'!O2))="none",LOWER(TRIM('Meta import'!O2))="tbd",LOWER(TRIM('Meta import'!O2))="to be determined",LOWER(TRIM('Meta import'!O2))="-")),"impressions",IF(OR('Meta import'!P2="",OR(LOWER(TRIM('Meta import'!P2))="unknown",LOWER(TRIM('Meta import'!P2))="not applicable",LOWER(TRIM('Meta import'!P2))="n/a",LOWER(TRIM('Meta import'!P2))="na",LOWER(TRIM('Meta import'!P2))="pending",LOWER(TRIM('Meta import'!P2))="unavailable",LOWER(TRIM('Meta import'!P2))="denied",LOWER(TRIM('Meta import'!P2))="none",LOWER(TRIM('Meta import'!P2))="tbd",LOWER(TRIM('Meta import'!P2))="to be determined",LOWER(TRIM('Meta import'!P2))="-")),"link_clicks",IF(OR('Meta import'!Q2="",OR(LOWER(TRIM('Meta import'!Q2))="unknown",LOWER(TRIM('Meta import'!Q2))="not applicable",LOWER(TRIM('Meta import'!Q2))="n/a",LOWER(TRIM('Meta import'!Q2))="na",LOWER(TRIM('Meta import'!Q2))="pending",LOWER(TRIM('Meta import'!Q2))="unavailable",LOWER(TRIM('Meta import'!Q2))="denied",LOWER(TRIM('Meta import'!Q2))="none",LOWER(TRIM('Meta import'!Q2))="tbd",LOWER(TRIM('Meta import'!Q2))="to be determined",LOWER(TRIM('Meta import'!Q2))="-")),"platform_action_name",IF(OR('Meta import'!R2="",OR(LOWER(TRIM('Meta import'!R2))="unknown",LOWER(TRIM('Meta import'!R2))="not applicable",LOWER(TRIM('Meta import'!R2))="n/a",LOWER(TRIM('Meta import'!R2))="na",LOWER(TRIM('Meta import'!R2))="pending",LOWER(TRIM('Meta import'!R2))="unavailable",LOWER(TRIM('Meta import'!R2))="denied",LOWER(TRIM('Meta import'!R2))="none",LOWER(TRIM('Meta import'!R2))="tbd",LOWER(TRIM('Meta import'!R2))="to be determined",LOWER(TRIM('Meta import'!R2))="-")),"platform_attributed_actions","source_row_id")))))))))))))))))),IF(D34="INVALID_NUMERIC",IF(NOT(ISNUMBER('Meta import'!N2)),"spend",IF(OR(NOT(ISNUMBER('Meta import'!O2)),'Meta import'!O2&lt;&gt;INT('Meta import'!O2)),"impressions",IF(OR(NOT(ISNUMBER('Meta import'!P2)),'Meta import'!P2&lt;&gt;INT('Meta import'!P2)),"link_clicks",IF(OR(NOT(ISNUMBER('Meta import'!R2)),'Meta import'!R2&lt;&gt;INT('Meta import'!R2)),"platform_attributed_actions","spend")))),IF(D34="NEGATIVE_VALUE",IF('Meta import'!N2&lt;0,"spend",IF('Meta import'!O2&lt;0,"impressions",IF('Meta import'!P2&lt;0,"link_clicks",IF('Meta import'!R2&lt;0,"platform_attributed_actions","spend")))),IF(D34="DUPLICATE_GRAIN_GROUP","ad_id",IF(D34="MIXED_ACCOUNT","account_id",IF(D34="MIXED_CURRENCY","currency",IF(D34="OUT_OF_SCOPE_WINDOW","date_start",IF(D34="MIXED_ACTION","platform_action_name","source_row_id"))))))))</x:f>
        <x:v>source_row_id</x:v>
      </x:c>
      <x:c r="D34" t="str">
        <x:f>IF('Meta import'!T2="","",'Meta import'!T2)</x:f>
      </x:c>
      <x:c r="E34" t="str">
        <x:f>IF(D34="","","Hold")</x:f>
      </x:c>
      <x:c r="F34" t="str">
        <x:f>IF(D34="","","Resolve the cited source row and refresh the report.")</x:f>
      </x:c>
      <x:c r="G34" t="str">
        <x:f>IF(D34="","",B34&amp;" "&amp;C34&amp;" "&amp;D34)</x:f>
      </x:c>
    </x:row>
    <x:row r="35">
      <x:c r="A35" t="str">
        <x:v>meta</x:v>
      </x:c>
      <x:c r="B35" t="str">
        <x:f>IF('Meta import'!A3="","",'Meta import'!A3)</x:f>
      </x:c>
      <x:c r="C35" t="str">
        <x:f>IF(D35="MISSING_OR_PLACEHOLDER",IF(OR('Meta import'!A3="",OR(LOWER(TRIM('Meta import'!A3))="unknown",LOWER(TRIM('Meta import'!A3))="not applicable",LOWER(TRIM('Meta import'!A3))="n/a",LOWER(TRIM('Meta import'!A3))="na",LOWER(TRIM('Meta import'!A3))="pending",LOWER(TRIM('Meta import'!A3))="unavailable",LOWER(TRIM('Meta import'!A3))="denied",LOWER(TRIM('Meta import'!A3))="none",LOWER(TRIM('Meta import'!A3))="tbd",LOWER(TRIM('Meta import'!A3))="to be determined",LOWER(TRIM('Meta import'!A3))="-")),"source_row_id",IF(OR('Meta import'!B3="",OR(LOWER(TRIM('Meta import'!B3))="unknown",LOWER(TRIM('Meta import'!B3))="not applicable",LOWER(TRIM('Meta import'!B3))="n/a",LOWER(TRIM('Meta import'!B3))="na",LOWER(TRIM('Meta import'!B3))="pending",LOWER(TRIM('Meta import'!B3))="unavailable",LOWER(TRIM('Meta import'!B3))="denied",LOWER(TRIM('Meta import'!B3))="none",LOWER(TRIM('Meta import'!B3))="tbd",LOWER(TRIM('Meta import'!B3))="to be determined",LOWER(TRIM('Meta import'!B3))="-")),"source_file",IF(OR('Meta import'!C3="",OR(LOWER(TRIM('Meta import'!C3))="unknown",LOWER(TRIM('Meta import'!C3))="not applicable",LOWER(TRIM('Meta import'!C3))="n/a",LOWER(TRIM('Meta import'!C3))="na",LOWER(TRIM('Meta import'!C3))="pending",LOWER(TRIM('Meta import'!C3))="unavailable",LOWER(TRIM('Meta import'!C3))="denied",LOWER(TRIM('Meta import'!C3))="none",LOWER(TRIM('Meta import'!C3))="tbd",LOWER(TRIM('Meta import'!C3))="to be determined",LOWER(TRIM('Meta import'!C3))="-")),"source_reference",IF(OR('Meta import'!D3="",OR(LOWER(TRIM('Meta import'!D3))="unknown",LOWER(TRIM('Meta import'!D3))="not applicable",LOWER(TRIM('Meta import'!D3))="n/a",LOWER(TRIM('Meta import'!D3))="na",LOWER(TRIM('Meta import'!D3))="pending",LOWER(TRIM('Meta import'!D3))="unavailable",LOWER(TRIM('Meta import'!D3))="denied",LOWER(TRIM('Meta import'!D3))="none",LOWER(TRIM('Meta import'!D3))="tbd",LOWER(TRIM('Meta import'!D3))="to be determined",LOWER(TRIM('Meta import'!D3))="-")),"account_id",IF(OR('Meta import'!E3="",OR(LOWER(TRIM('Meta import'!E3))="unknown",LOWER(TRIM('Meta import'!E3))="not applicable",LOWER(TRIM('Meta import'!E3))="n/a",LOWER(TRIM('Meta import'!E3))="na",LOWER(TRIM('Meta import'!E3))="pending",LOWER(TRIM('Meta import'!E3))="unavailable",LOWER(TRIM('Meta import'!E3))="denied",LOWER(TRIM('Meta import'!E3))="none",LOWER(TRIM('Meta import'!E3))="tbd",LOWER(TRIM('Meta import'!E3))="to be determined",LOWER(TRIM('Meta import'!E3))="-")),"campaign_id",IF(OR('Meta import'!F3="",OR(LOWER(TRIM('Meta import'!F3))="unknown",LOWER(TRIM('Meta import'!F3))="not applicable",LOWER(TRIM('Meta import'!F3))="n/a",LOWER(TRIM('Meta import'!F3))="na",LOWER(TRIM('Meta import'!F3))="pending",LOWER(TRIM('Meta import'!F3))="unavailable",LOWER(TRIM('Meta import'!F3))="denied",LOWER(TRIM('Meta import'!F3))="none",LOWER(TRIM('Meta import'!F3))="tbd",LOWER(TRIM('Meta import'!F3))="to be determined",LOWER(TRIM('Meta import'!F3))="-")),"campaign_name",IF(OR('Meta import'!G3="",OR(LOWER(TRIM('Meta import'!G3))="unknown",LOWER(TRIM('Meta import'!G3))="not applicable",LOWER(TRIM('Meta import'!G3))="n/a",LOWER(TRIM('Meta import'!G3))="na",LOWER(TRIM('Meta import'!G3))="pending",LOWER(TRIM('Meta import'!G3))="unavailable",LOWER(TRIM('Meta import'!G3))="denied",LOWER(TRIM('Meta import'!G3))="none",LOWER(TRIM('Meta import'!G3))="tbd",LOWER(TRIM('Meta import'!G3))="to be determined",LOWER(TRIM('Meta import'!G3))="-")),"adset_id",IF(OR('Meta import'!H3="",OR(LOWER(TRIM('Meta import'!H3))="unknown",LOWER(TRIM('Meta import'!H3))="not applicable",LOWER(TRIM('Meta import'!H3))="n/a",LOWER(TRIM('Meta import'!H3))="na",LOWER(TRIM('Meta import'!H3))="pending",LOWER(TRIM('Meta import'!H3))="unavailable",LOWER(TRIM('Meta import'!H3))="denied",LOWER(TRIM('Meta import'!H3))="none",LOWER(TRIM('Meta import'!H3))="tbd",LOWER(TRIM('Meta import'!H3))="to be determined",LOWER(TRIM('Meta import'!H3))="-")),"adset_name",IF(OR('Meta import'!I3="",OR(LOWER(TRIM('Meta import'!I3))="unknown",LOWER(TRIM('Meta import'!I3))="not applicable",LOWER(TRIM('Meta import'!I3))="n/a",LOWER(TRIM('Meta import'!I3))="na",LOWER(TRIM('Meta import'!I3))="pending",LOWER(TRIM('Meta import'!I3))="unavailable",LOWER(TRIM('Meta import'!I3))="denied",LOWER(TRIM('Meta import'!I3))="none",LOWER(TRIM('Meta import'!I3))="tbd",LOWER(TRIM('Meta import'!I3))="to be determined",LOWER(TRIM('Meta import'!I3))="-")),"ad_id",IF(OR('Meta import'!J3="",OR(LOWER(TRIM('Meta import'!J3))="unknown",LOWER(TRIM('Meta import'!J3))="not applicable",LOWER(TRIM('Meta import'!J3))="n/a",LOWER(TRIM('Meta import'!J3))="na",LOWER(TRIM('Meta import'!J3))="pending",LOWER(TRIM('Meta import'!J3))="unavailable",LOWER(TRIM('Meta import'!J3))="denied",LOWER(TRIM('Meta import'!J3))="none",LOWER(TRIM('Meta import'!J3))="tbd",LOWER(TRIM('Meta import'!J3))="to be determined",LOWER(TRIM('Meta import'!J3))="-")),"ad_name",IF(OR('Meta import'!K3="",OR(LOWER(TRIM('Meta import'!K3))="unknown",LOWER(TRIM('Meta import'!K3))="not applicable",LOWER(TRIM('Meta import'!K3))="n/a",LOWER(TRIM('Meta import'!K3))="na",LOWER(TRIM('Meta import'!K3))="pending",LOWER(TRIM('Meta import'!K3))="unavailable",LOWER(TRIM('Meta import'!K3))="denied",LOWER(TRIM('Meta import'!K3))="none",LOWER(TRIM('Meta import'!K3))="tbd",LOWER(TRIM('Meta import'!K3))="to be determined",LOWER(TRIM('Meta import'!K3))="-")),"date_start",IF(OR('Meta import'!L3="",OR(LOWER(TRIM('Meta import'!L3))="unknown",LOWER(TRIM('Meta import'!L3))="not applicable",LOWER(TRIM('Meta import'!L3))="n/a",LOWER(TRIM('Meta import'!L3))="na",LOWER(TRIM('Meta import'!L3))="pending",LOWER(TRIM('Meta import'!L3))="unavailable",LOWER(TRIM('Meta import'!L3))="denied",LOWER(TRIM('Meta import'!L3))="none",LOWER(TRIM('Meta import'!L3))="tbd",LOWER(TRIM('Meta import'!L3))="to be determined",LOWER(TRIM('Meta import'!L3))="-")),"date_stop",IF(OR('Meta import'!M3="",OR(LOWER(TRIM('Meta import'!M3))="unknown",LOWER(TRIM('Meta import'!M3))="not applicable",LOWER(TRIM('Meta import'!M3))="n/a",LOWER(TRIM('Meta import'!M3))="na",LOWER(TRIM('Meta import'!M3))="pending",LOWER(TRIM('Meta import'!M3))="unavailable",LOWER(TRIM('Meta import'!M3))="denied",LOWER(TRIM('Meta import'!M3))="none",LOWER(TRIM('Meta import'!M3))="tbd",LOWER(TRIM('Meta import'!M3))="to be determined",LOWER(TRIM('Meta import'!M3))="-")),"currency",IF(OR('Meta import'!N3="",OR(LOWER(TRIM('Meta import'!N3))="unknown",LOWER(TRIM('Meta import'!N3))="not applicable",LOWER(TRIM('Meta import'!N3))="n/a",LOWER(TRIM('Meta import'!N3))="na",LOWER(TRIM('Meta import'!N3))="pending",LOWER(TRIM('Meta import'!N3))="unavailable",LOWER(TRIM('Meta import'!N3))="denied",LOWER(TRIM('Meta import'!N3))="none",LOWER(TRIM('Meta import'!N3))="tbd",LOWER(TRIM('Meta import'!N3))="to be determined",LOWER(TRIM('Meta import'!N3))="-")),"spend",IF(OR('Meta import'!O3="",OR(LOWER(TRIM('Meta import'!O3))="unknown",LOWER(TRIM('Meta import'!O3))="not applicable",LOWER(TRIM('Meta import'!O3))="n/a",LOWER(TRIM('Meta import'!O3))="na",LOWER(TRIM('Meta import'!O3))="pending",LOWER(TRIM('Meta import'!O3))="unavailable",LOWER(TRIM('Meta import'!O3))="denied",LOWER(TRIM('Meta import'!O3))="none",LOWER(TRIM('Meta import'!O3))="tbd",LOWER(TRIM('Meta import'!O3))="to be determined",LOWER(TRIM('Meta import'!O3))="-")),"impressions",IF(OR('Meta import'!P3="",OR(LOWER(TRIM('Meta import'!P3))="unknown",LOWER(TRIM('Meta import'!P3))="not applicable",LOWER(TRIM('Meta import'!P3))="n/a",LOWER(TRIM('Meta import'!P3))="na",LOWER(TRIM('Meta import'!P3))="pending",LOWER(TRIM('Meta import'!P3))="unavailable",LOWER(TRIM('Meta import'!P3))="denied",LOWER(TRIM('Meta import'!P3))="none",LOWER(TRIM('Meta import'!P3))="tbd",LOWER(TRIM('Meta import'!P3))="to be determined",LOWER(TRIM('Meta import'!P3))="-")),"link_clicks",IF(OR('Meta import'!Q3="",OR(LOWER(TRIM('Meta import'!Q3))="unknown",LOWER(TRIM('Meta import'!Q3))="not applicable",LOWER(TRIM('Meta import'!Q3))="n/a",LOWER(TRIM('Meta import'!Q3))="na",LOWER(TRIM('Meta import'!Q3))="pending",LOWER(TRIM('Meta import'!Q3))="unavailable",LOWER(TRIM('Meta import'!Q3))="denied",LOWER(TRIM('Meta import'!Q3))="none",LOWER(TRIM('Meta import'!Q3))="tbd",LOWER(TRIM('Meta import'!Q3))="to be determined",LOWER(TRIM('Meta import'!Q3))="-")),"platform_action_name",IF(OR('Meta import'!R3="",OR(LOWER(TRIM('Meta import'!R3))="unknown",LOWER(TRIM('Meta import'!R3))="not applicable",LOWER(TRIM('Meta import'!R3))="n/a",LOWER(TRIM('Meta import'!R3))="na",LOWER(TRIM('Meta import'!R3))="pending",LOWER(TRIM('Meta import'!R3))="unavailable",LOWER(TRIM('Meta import'!R3))="denied",LOWER(TRIM('Meta import'!R3))="none",LOWER(TRIM('Meta import'!R3))="tbd",LOWER(TRIM('Meta import'!R3))="to be determined",LOWER(TRIM('Meta import'!R3))="-")),"platform_attributed_actions","source_row_id")))))))))))))))))),IF(D35="INVALID_NUMERIC",IF(NOT(ISNUMBER('Meta import'!N3)),"spend",IF(OR(NOT(ISNUMBER('Meta import'!O3)),'Meta import'!O3&lt;&gt;INT('Meta import'!O3)),"impressions",IF(OR(NOT(ISNUMBER('Meta import'!P3)),'Meta import'!P3&lt;&gt;INT('Meta import'!P3)),"link_clicks",IF(OR(NOT(ISNUMBER('Meta import'!R3)),'Meta import'!R3&lt;&gt;INT('Meta import'!R3)),"platform_attributed_actions","spend")))),IF(D35="NEGATIVE_VALUE",IF('Meta import'!N3&lt;0,"spend",IF('Meta import'!O3&lt;0,"impressions",IF('Meta import'!P3&lt;0,"link_clicks",IF('Meta import'!R3&lt;0,"platform_attributed_actions","spend")))),IF(D35="DUPLICATE_GRAIN_GROUP","ad_id",IF(D35="MIXED_ACCOUNT","account_id",IF(D35="MIXED_CURRENCY","currency",IF(D35="OUT_OF_SCOPE_WINDOW","date_start",IF(D35="MIXED_ACTION","platform_action_name","source_row_id"))))))))</x:f>
        <x:v>source_row_id</x:v>
      </x:c>
      <x:c r="D35" t="str">
        <x:f>IF('Meta import'!T3="","",'Meta import'!T3)</x:f>
      </x:c>
      <x:c r="E35" t="str">
        <x:f>IF(D35="","","Hold")</x:f>
      </x:c>
      <x:c r="F35" t="str">
        <x:f>IF(D35="","","Resolve the cited source row and refresh the report.")</x:f>
      </x:c>
      <x:c r="G35" t="str">
        <x:f>IF(D35="","",B35&amp;" "&amp;C35&amp;" "&amp;D35)</x:f>
      </x:c>
    </x:row>
    <x:row r="36">
      <x:c r="A36" t="str">
        <x:v>meta</x:v>
      </x:c>
      <x:c r="B36" t="str">
        <x:f>IF('Meta import'!A4="","",'Meta import'!A4)</x:f>
      </x:c>
      <x:c r="C36" t="str">
        <x:f>IF(D36="MISSING_OR_PLACEHOLDER",IF(OR('Meta import'!A4="",OR(LOWER(TRIM('Meta import'!A4))="unknown",LOWER(TRIM('Meta import'!A4))="not applicable",LOWER(TRIM('Meta import'!A4))="n/a",LOWER(TRIM('Meta import'!A4))="na",LOWER(TRIM('Meta import'!A4))="pending",LOWER(TRIM('Meta import'!A4))="unavailable",LOWER(TRIM('Meta import'!A4))="denied",LOWER(TRIM('Meta import'!A4))="none",LOWER(TRIM('Meta import'!A4))="tbd",LOWER(TRIM('Meta import'!A4))="to be determined",LOWER(TRIM('Meta import'!A4))="-")),"source_row_id",IF(OR('Meta import'!B4="",OR(LOWER(TRIM('Meta import'!B4))="unknown",LOWER(TRIM('Meta import'!B4))="not applicable",LOWER(TRIM('Meta import'!B4))="n/a",LOWER(TRIM('Meta import'!B4))="na",LOWER(TRIM('Meta import'!B4))="pending",LOWER(TRIM('Meta import'!B4))="unavailable",LOWER(TRIM('Meta import'!B4))="denied",LOWER(TRIM('Meta import'!B4))="none",LOWER(TRIM('Meta import'!B4))="tbd",LOWER(TRIM('Meta import'!B4))="to be determined",LOWER(TRIM('Meta import'!B4))="-")),"source_file",IF(OR('Meta import'!C4="",OR(LOWER(TRIM('Meta import'!C4))="unknown",LOWER(TRIM('Meta import'!C4))="not applicable",LOWER(TRIM('Meta import'!C4))="n/a",LOWER(TRIM('Meta import'!C4))="na",LOWER(TRIM('Meta import'!C4))="pending",LOWER(TRIM('Meta import'!C4))="unavailable",LOWER(TRIM('Meta import'!C4))="denied",LOWER(TRIM('Meta import'!C4))="none",LOWER(TRIM('Meta import'!C4))="tbd",LOWER(TRIM('Meta import'!C4))="to be determined",LOWER(TRIM('Meta import'!C4))="-")),"source_reference",IF(OR('Meta import'!D4="",OR(LOWER(TRIM('Meta import'!D4))="unknown",LOWER(TRIM('Meta import'!D4))="not applicable",LOWER(TRIM('Meta import'!D4))="n/a",LOWER(TRIM('Meta import'!D4))="na",LOWER(TRIM('Meta import'!D4))="pending",LOWER(TRIM('Meta import'!D4))="unavailable",LOWER(TRIM('Meta import'!D4))="denied",LOWER(TRIM('Meta import'!D4))="none",LOWER(TRIM('Meta import'!D4))="tbd",LOWER(TRIM('Meta import'!D4))="to be determined",LOWER(TRIM('Meta import'!D4))="-")),"account_id",IF(OR('Meta import'!E4="",OR(LOWER(TRIM('Meta import'!E4))="unknown",LOWER(TRIM('Meta import'!E4))="not applicable",LOWER(TRIM('Meta import'!E4))="n/a",LOWER(TRIM('Meta import'!E4))="na",LOWER(TRIM('Meta import'!E4))="pending",LOWER(TRIM('Meta import'!E4))="unavailable",LOWER(TRIM('Meta import'!E4))="denied",LOWER(TRIM('Meta import'!E4))="none",LOWER(TRIM('Meta import'!E4))="tbd",LOWER(TRIM('Meta import'!E4))="to be determined",LOWER(TRIM('Meta import'!E4))="-")),"campaign_id",IF(OR('Meta import'!F4="",OR(LOWER(TRIM('Meta import'!F4))="unknown",LOWER(TRIM('Meta import'!F4))="not applicable",LOWER(TRIM('Meta import'!F4))="n/a",LOWER(TRIM('Meta import'!F4))="na",LOWER(TRIM('Meta import'!F4))="pending",LOWER(TRIM('Meta import'!F4))="unavailable",LOWER(TRIM('Meta import'!F4))="denied",LOWER(TRIM('Meta import'!F4))="none",LOWER(TRIM('Meta import'!F4))="tbd",LOWER(TRIM('Meta import'!F4))="to be determined",LOWER(TRIM('Meta import'!F4))="-")),"campaign_name",IF(OR('Meta import'!G4="",OR(LOWER(TRIM('Meta import'!G4))="unknown",LOWER(TRIM('Meta import'!G4))="not applicable",LOWER(TRIM('Meta import'!G4))="n/a",LOWER(TRIM('Meta import'!G4))="na",LOWER(TRIM('Meta import'!G4))="pending",LOWER(TRIM('Meta import'!G4))="unavailable",LOWER(TRIM('Meta import'!G4))="denied",LOWER(TRIM('Meta import'!G4))="none",LOWER(TRIM('Meta import'!G4))="tbd",LOWER(TRIM('Meta import'!G4))="to be determined",LOWER(TRIM('Meta import'!G4))="-")),"adset_id",IF(OR('Meta import'!H4="",OR(LOWER(TRIM('Meta import'!H4))="unknown",LOWER(TRIM('Meta import'!H4))="not applicable",LOWER(TRIM('Meta import'!H4))="n/a",LOWER(TRIM('Meta import'!H4))="na",LOWER(TRIM('Meta import'!H4))="pending",LOWER(TRIM('Meta import'!H4))="unavailable",LOWER(TRIM('Meta import'!H4))="denied",LOWER(TRIM('Meta import'!H4))="none",LOWER(TRIM('Meta import'!H4))="tbd",LOWER(TRIM('Meta import'!H4))="to be determined",LOWER(TRIM('Meta import'!H4))="-")),"adset_name",IF(OR('Meta import'!I4="",OR(LOWER(TRIM('Meta import'!I4))="unknown",LOWER(TRIM('Meta import'!I4))="not applicable",LOWER(TRIM('Meta import'!I4))="n/a",LOWER(TRIM('Meta import'!I4))="na",LOWER(TRIM('Meta import'!I4))="pending",LOWER(TRIM('Meta import'!I4))="unavailable",LOWER(TRIM('Meta import'!I4))="denied",LOWER(TRIM('Meta import'!I4))="none",LOWER(TRIM('Meta import'!I4))="tbd",LOWER(TRIM('Meta import'!I4))="to be determined",LOWER(TRIM('Meta import'!I4))="-")),"ad_id",IF(OR('Meta import'!J4="",OR(LOWER(TRIM('Meta import'!J4))="unknown",LOWER(TRIM('Meta import'!J4))="not applicable",LOWER(TRIM('Meta import'!J4))="n/a",LOWER(TRIM('Meta import'!J4))="na",LOWER(TRIM('Meta import'!J4))="pending",LOWER(TRIM('Meta import'!J4))="unavailable",LOWER(TRIM('Meta import'!J4))="denied",LOWER(TRIM('Meta import'!J4))="none",LOWER(TRIM('Meta import'!J4))="tbd",LOWER(TRIM('Meta import'!J4))="to be determined",LOWER(TRIM('Meta import'!J4))="-")),"ad_name",IF(OR('Meta import'!K4="",OR(LOWER(TRIM('Meta import'!K4))="unknown",LOWER(TRIM('Meta import'!K4))="not applicable",LOWER(TRIM('Meta import'!K4))="n/a",LOWER(TRIM('Meta import'!K4))="na",LOWER(TRIM('Meta import'!K4))="pending",LOWER(TRIM('Meta import'!K4))="unavailable",LOWER(TRIM('Meta import'!K4))="denied",LOWER(TRIM('Meta import'!K4))="none",LOWER(TRIM('Meta import'!K4))="tbd",LOWER(TRIM('Meta import'!K4))="to be determined",LOWER(TRIM('Meta import'!K4))="-")),"date_start",IF(OR('Meta import'!L4="",OR(LOWER(TRIM('Meta import'!L4))="unknown",LOWER(TRIM('Meta import'!L4))="not applicable",LOWER(TRIM('Meta import'!L4))="n/a",LOWER(TRIM('Meta import'!L4))="na",LOWER(TRIM('Meta import'!L4))="pending",LOWER(TRIM('Meta import'!L4))="unavailable",LOWER(TRIM('Meta import'!L4))="denied",LOWER(TRIM('Meta import'!L4))="none",LOWER(TRIM('Meta import'!L4))="tbd",LOWER(TRIM('Meta import'!L4))="to be determined",LOWER(TRIM('Meta import'!L4))="-")),"date_stop",IF(OR('Meta import'!M4="",OR(LOWER(TRIM('Meta import'!M4))="unknown",LOWER(TRIM('Meta import'!M4))="not applicable",LOWER(TRIM('Meta import'!M4))="n/a",LOWER(TRIM('Meta import'!M4))="na",LOWER(TRIM('Meta import'!M4))="pending",LOWER(TRIM('Meta import'!M4))="unavailable",LOWER(TRIM('Meta import'!M4))="denied",LOWER(TRIM('Meta import'!M4))="none",LOWER(TRIM('Meta import'!M4))="tbd",LOWER(TRIM('Meta import'!M4))="to be determined",LOWER(TRIM('Meta import'!M4))="-")),"currency",IF(OR('Meta import'!N4="",OR(LOWER(TRIM('Meta import'!N4))="unknown",LOWER(TRIM('Meta import'!N4))="not applicable",LOWER(TRIM('Meta import'!N4))="n/a",LOWER(TRIM('Meta import'!N4))="na",LOWER(TRIM('Meta import'!N4))="pending",LOWER(TRIM('Meta import'!N4))="unavailable",LOWER(TRIM('Meta import'!N4))="denied",LOWER(TRIM('Meta import'!N4))="none",LOWER(TRIM('Meta import'!N4))="tbd",LOWER(TRIM('Meta import'!N4))="to be determined",LOWER(TRIM('Meta import'!N4))="-")),"spend",IF(OR('Meta import'!O4="",OR(LOWER(TRIM('Meta import'!O4))="unknown",LOWER(TRIM('Meta import'!O4))="not applicable",LOWER(TRIM('Meta import'!O4))="n/a",LOWER(TRIM('Meta import'!O4))="na",LOWER(TRIM('Meta import'!O4))="pending",LOWER(TRIM('Meta import'!O4))="unavailable",LOWER(TRIM('Meta import'!O4))="denied",LOWER(TRIM('Meta import'!O4))="none",LOWER(TRIM('Meta import'!O4))="tbd",LOWER(TRIM('Meta import'!O4))="to be determined",LOWER(TRIM('Meta import'!O4))="-")),"impressions",IF(OR('Meta import'!P4="",OR(LOWER(TRIM('Meta import'!P4))="unknown",LOWER(TRIM('Meta import'!P4))="not applicable",LOWER(TRIM('Meta import'!P4))="n/a",LOWER(TRIM('Meta import'!P4))="na",LOWER(TRIM('Meta import'!P4))="pending",LOWER(TRIM('Meta import'!P4))="unavailable",LOWER(TRIM('Meta import'!P4))="denied",LOWER(TRIM('Meta import'!P4))="none",LOWER(TRIM('Meta import'!P4))="tbd",LOWER(TRIM('Meta import'!P4))="to be determined",LOWER(TRIM('Meta import'!P4))="-")),"link_clicks",IF(OR('Meta import'!Q4="",OR(LOWER(TRIM('Meta import'!Q4))="unknown",LOWER(TRIM('Meta import'!Q4))="not applicable",LOWER(TRIM('Meta import'!Q4))="n/a",LOWER(TRIM('Meta import'!Q4))="na",LOWER(TRIM('Meta import'!Q4))="pending",LOWER(TRIM('Meta import'!Q4))="unavailable",LOWER(TRIM('Meta import'!Q4))="denied",LOWER(TRIM('Meta import'!Q4))="none",LOWER(TRIM('Meta import'!Q4))="tbd",LOWER(TRIM('Meta import'!Q4))="to be determined",LOWER(TRIM('Meta import'!Q4))="-")),"platform_action_name",IF(OR('Meta import'!R4="",OR(LOWER(TRIM('Meta import'!R4))="unknown",LOWER(TRIM('Meta import'!R4))="not applicable",LOWER(TRIM('Meta import'!R4))="n/a",LOWER(TRIM('Meta import'!R4))="na",LOWER(TRIM('Meta import'!R4))="pending",LOWER(TRIM('Meta import'!R4))="unavailable",LOWER(TRIM('Meta import'!R4))="denied",LOWER(TRIM('Meta import'!R4))="none",LOWER(TRIM('Meta import'!R4))="tbd",LOWER(TRIM('Meta import'!R4))="to be determined",LOWER(TRIM('Meta import'!R4))="-")),"platform_attributed_actions","source_row_id")))))))))))))))))),IF(D36="INVALID_NUMERIC",IF(NOT(ISNUMBER('Meta import'!N4)),"spend",IF(OR(NOT(ISNUMBER('Meta import'!O4)),'Meta import'!O4&lt;&gt;INT('Meta import'!O4)),"impressions",IF(OR(NOT(ISNUMBER('Meta import'!P4)),'Meta import'!P4&lt;&gt;INT('Meta import'!P4)),"link_clicks",IF(OR(NOT(ISNUMBER('Meta import'!R4)),'Meta import'!R4&lt;&gt;INT('Meta import'!R4)),"platform_attributed_actions","spend")))),IF(D36="NEGATIVE_VALUE",IF('Meta import'!N4&lt;0,"spend",IF('Meta import'!O4&lt;0,"impressions",IF('Meta import'!P4&lt;0,"link_clicks",IF('Meta import'!R4&lt;0,"platform_attributed_actions","spend")))),IF(D36="DUPLICATE_GRAIN_GROUP","ad_id",IF(D36="MIXED_ACCOUNT","account_id",IF(D36="MIXED_CURRENCY","currency",IF(D36="OUT_OF_SCOPE_WINDOW","date_start",IF(D36="MIXED_ACTION","platform_action_name","source_row_id"))))))))</x:f>
        <x:v>source_row_id</x:v>
      </x:c>
      <x:c r="D36" t="str">
        <x:f>IF('Meta import'!T4="","",'Meta import'!T4)</x:f>
      </x:c>
      <x:c r="E36" t="str">
        <x:f>IF(D36="","","Hold")</x:f>
      </x:c>
      <x:c r="F36" t="str">
        <x:f>IF(D36="","","Resolve the cited source row and refresh the report.")</x:f>
      </x:c>
      <x:c r="G36" t="str">
        <x:f>IF(D36="","",B36&amp;" "&amp;C36&amp;" "&amp;D36)</x:f>
      </x:c>
    </x:row>
    <x:row r="37">
      <x:c r="A37" t="str">
        <x:v>meta</x:v>
      </x:c>
      <x:c r="B37" t="str">
        <x:f>IF('Meta import'!A5="","",'Meta import'!A5)</x:f>
      </x:c>
      <x:c r="C37" t="str">
        <x:f>IF(D37="MISSING_OR_PLACEHOLDER",IF(OR('Meta import'!A5="",OR(LOWER(TRIM('Meta import'!A5))="unknown",LOWER(TRIM('Meta import'!A5))="not applicable",LOWER(TRIM('Meta import'!A5))="n/a",LOWER(TRIM('Meta import'!A5))="na",LOWER(TRIM('Meta import'!A5))="pending",LOWER(TRIM('Meta import'!A5))="unavailable",LOWER(TRIM('Meta import'!A5))="denied",LOWER(TRIM('Meta import'!A5))="none",LOWER(TRIM('Meta import'!A5))="tbd",LOWER(TRIM('Meta import'!A5))="to be determined",LOWER(TRIM('Meta import'!A5))="-")),"source_row_id",IF(OR('Meta import'!B5="",OR(LOWER(TRIM('Meta import'!B5))="unknown",LOWER(TRIM('Meta import'!B5))="not applicable",LOWER(TRIM('Meta import'!B5))="n/a",LOWER(TRIM('Meta import'!B5))="na",LOWER(TRIM('Meta import'!B5))="pending",LOWER(TRIM('Meta import'!B5))="unavailable",LOWER(TRIM('Meta import'!B5))="denied",LOWER(TRIM('Meta import'!B5))="none",LOWER(TRIM('Meta import'!B5))="tbd",LOWER(TRIM('Meta import'!B5))="to be determined",LOWER(TRIM('Meta import'!B5))="-")),"source_file",IF(OR('Meta import'!C5="",OR(LOWER(TRIM('Meta import'!C5))="unknown",LOWER(TRIM('Meta import'!C5))="not applicable",LOWER(TRIM('Meta import'!C5))="n/a",LOWER(TRIM('Meta import'!C5))="na",LOWER(TRIM('Meta import'!C5))="pending",LOWER(TRIM('Meta import'!C5))="unavailable",LOWER(TRIM('Meta import'!C5))="denied",LOWER(TRIM('Meta import'!C5))="none",LOWER(TRIM('Meta import'!C5))="tbd",LOWER(TRIM('Meta import'!C5))="to be determined",LOWER(TRIM('Meta import'!C5))="-")),"source_reference",IF(OR('Meta import'!D5="",OR(LOWER(TRIM('Meta import'!D5))="unknown",LOWER(TRIM('Meta import'!D5))="not applicable",LOWER(TRIM('Meta import'!D5))="n/a",LOWER(TRIM('Meta import'!D5))="na",LOWER(TRIM('Meta import'!D5))="pending",LOWER(TRIM('Meta import'!D5))="unavailable",LOWER(TRIM('Meta import'!D5))="denied",LOWER(TRIM('Meta import'!D5))="none",LOWER(TRIM('Meta import'!D5))="tbd",LOWER(TRIM('Meta import'!D5))="to be determined",LOWER(TRIM('Meta import'!D5))="-")),"account_id",IF(OR('Meta import'!E5="",OR(LOWER(TRIM('Meta import'!E5))="unknown",LOWER(TRIM('Meta import'!E5))="not applicable",LOWER(TRIM('Meta import'!E5))="n/a",LOWER(TRIM('Meta import'!E5))="na",LOWER(TRIM('Meta import'!E5))="pending",LOWER(TRIM('Meta import'!E5))="unavailable",LOWER(TRIM('Meta import'!E5))="denied",LOWER(TRIM('Meta import'!E5))="none",LOWER(TRIM('Meta import'!E5))="tbd",LOWER(TRIM('Meta import'!E5))="to be determined",LOWER(TRIM('Meta import'!E5))="-")),"campaign_id",IF(OR('Meta import'!F5="",OR(LOWER(TRIM('Meta import'!F5))="unknown",LOWER(TRIM('Meta import'!F5))="not applicable",LOWER(TRIM('Meta import'!F5))="n/a",LOWER(TRIM('Meta import'!F5))="na",LOWER(TRIM('Meta import'!F5))="pending",LOWER(TRIM('Meta import'!F5))="unavailable",LOWER(TRIM('Meta import'!F5))="denied",LOWER(TRIM('Meta import'!F5))="none",LOWER(TRIM('Meta import'!F5))="tbd",LOWER(TRIM('Meta import'!F5))="to be determined",LOWER(TRIM('Meta import'!F5))="-")),"campaign_name",IF(OR('Meta import'!G5="",OR(LOWER(TRIM('Meta import'!G5))="unknown",LOWER(TRIM('Meta import'!G5))="not applicable",LOWER(TRIM('Meta import'!G5))="n/a",LOWER(TRIM('Meta import'!G5))="na",LOWER(TRIM('Meta import'!G5))="pending",LOWER(TRIM('Meta import'!G5))="unavailable",LOWER(TRIM('Meta import'!G5))="denied",LOWER(TRIM('Meta import'!G5))="none",LOWER(TRIM('Meta import'!G5))="tbd",LOWER(TRIM('Meta import'!G5))="to be determined",LOWER(TRIM('Meta import'!G5))="-")),"adset_id",IF(OR('Meta import'!H5="",OR(LOWER(TRIM('Meta import'!H5))="unknown",LOWER(TRIM('Meta import'!H5))="not applicable",LOWER(TRIM('Meta import'!H5))="n/a",LOWER(TRIM('Meta import'!H5))="na",LOWER(TRIM('Meta import'!H5))="pending",LOWER(TRIM('Meta import'!H5))="unavailable",LOWER(TRIM('Meta import'!H5))="denied",LOWER(TRIM('Meta import'!H5))="none",LOWER(TRIM('Meta import'!H5))="tbd",LOWER(TRIM('Meta import'!H5))="to be determined",LOWER(TRIM('Meta import'!H5))="-")),"adset_name",IF(OR('Meta import'!I5="",OR(LOWER(TRIM('Meta import'!I5))="unknown",LOWER(TRIM('Meta import'!I5))="not applicable",LOWER(TRIM('Meta import'!I5))="n/a",LOWER(TRIM('Meta import'!I5))="na",LOWER(TRIM('Meta import'!I5))="pending",LOWER(TRIM('Meta import'!I5))="unavailable",LOWER(TRIM('Meta import'!I5))="denied",LOWER(TRIM('Meta import'!I5))="none",LOWER(TRIM('Meta import'!I5))="tbd",LOWER(TRIM('Meta import'!I5))="to be determined",LOWER(TRIM('Meta import'!I5))="-")),"ad_id",IF(OR('Meta import'!J5="",OR(LOWER(TRIM('Meta import'!J5))="unknown",LOWER(TRIM('Meta import'!J5))="not applicable",LOWER(TRIM('Meta import'!J5))="n/a",LOWER(TRIM('Meta import'!J5))="na",LOWER(TRIM('Meta import'!J5))="pending",LOWER(TRIM('Meta import'!J5))="unavailable",LOWER(TRIM('Meta import'!J5))="denied",LOWER(TRIM('Meta import'!J5))="none",LOWER(TRIM('Meta import'!J5))="tbd",LOWER(TRIM('Meta import'!J5))="to be determined",LOWER(TRIM('Meta import'!J5))="-")),"ad_name",IF(OR('Meta import'!K5="",OR(LOWER(TRIM('Meta import'!K5))="unknown",LOWER(TRIM('Meta import'!K5))="not applicable",LOWER(TRIM('Meta import'!K5))="n/a",LOWER(TRIM('Meta import'!K5))="na",LOWER(TRIM('Meta import'!K5))="pending",LOWER(TRIM('Meta import'!K5))="unavailable",LOWER(TRIM('Meta import'!K5))="denied",LOWER(TRIM('Meta import'!K5))="none",LOWER(TRIM('Meta import'!K5))="tbd",LOWER(TRIM('Meta import'!K5))="to be determined",LOWER(TRIM('Meta import'!K5))="-")),"date_start",IF(OR('Meta import'!L5="",OR(LOWER(TRIM('Meta import'!L5))="unknown",LOWER(TRIM('Meta import'!L5))="not applicable",LOWER(TRIM('Meta import'!L5))="n/a",LOWER(TRIM('Meta import'!L5))="na",LOWER(TRIM('Meta import'!L5))="pending",LOWER(TRIM('Meta import'!L5))="unavailable",LOWER(TRIM('Meta import'!L5))="denied",LOWER(TRIM('Meta import'!L5))="none",LOWER(TRIM('Meta import'!L5))="tbd",LOWER(TRIM('Meta import'!L5))="to be determined",LOWER(TRIM('Meta import'!L5))="-")),"date_stop",IF(OR('Meta import'!M5="",OR(LOWER(TRIM('Meta import'!M5))="unknown",LOWER(TRIM('Meta import'!M5))="not applicable",LOWER(TRIM('Meta import'!M5))="n/a",LOWER(TRIM('Meta import'!M5))="na",LOWER(TRIM('Meta import'!M5))="pending",LOWER(TRIM('Meta import'!M5))="unavailable",LOWER(TRIM('Meta import'!M5))="denied",LOWER(TRIM('Meta import'!M5))="none",LOWER(TRIM('Meta import'!M5))="tbd",LOWER(TRIM('Meta import'!M5))="to be determined",LOWER(TRIM('Meta import'!M5))="-")),"currency",IF(OR('Meta import'!N5="",OR(LOWER(TRIM('Meta import'!N5))="unknown",LOWER(TRIM('Meta import'!N5))="not applicable",LOWER(TRIM('Meta import'!N5))="n/a",LOWER(TRIM('Meta import'!N5))="na",LOWER(TRIM('Meta import'!N5))="pending",LOWER(TRIM('Meta import'!N5))="unavailable",LOWER(TRIM('Meta import'!N5))="denied",LOWER(TRIM('Meta import'!N5))="none",LOWER(TRIM('Meta import'!N5))="tbd",LOWER(TRIM('Meta import'!N5))="to be determined",LOWER(TRIM('Meta import'!N5))="-")),"spend",IF(OR('Meta import'!O5="",OR(LOWER(TRIM('Meta import'!O5))="unknown",LOWER(TRIM('Meta import'!O5))="not applicable",LOWER(TRIM('Meta import'!O5))="n/a",LOWER(TRIM('Meta import'!O5))="na",LOWER(TRIM('Meta import'!O5))="pending",LOWER(TRIM('Meta import'!O5))="unavailable",LOWER(TRIM('Meta import'!O5))="denied",LOWER(TRIM('Meta import'!O5))="none",LOWER(TRIM('Meta import'!O5))="tbd",LOWER(TRIM('Meta import'!O5))="to be determined",LOWER(TRIM('Meta import'!O5))="-")),"impressions",IF(OR('Meta import'!P5="",OR(LOWER(TRIM('Meta import'!P5))="unknown",LOWER(TRIM('Meta import'!P5))="not applicable",LOWER(TRIM('Meta import'!P5))="n/a",LOWER(TRIM('Meta import'!P5))="na",LOWER(TRIM('Meta import'!P5))="pending",LOWER(TRIM('Meta import'!P5))="unavailable",LOWER(TRIM('Meta import'!P5))="denied",LOWER(TRIM('Meta import'!P5))="none",LOWER(TRIM('Meta import'!P5))="tbd",LOWER(TRIM('Meta import'!P5))="to be determined",LOWER(TRIM('Meta import'!P5))="-")),"link_clicks",IF(OR('Meta import'!Q5="",OR(LOWER(TRIM('Meta import'!Q5))="unknown",LOWER(TRIM('Meta import'!Q5))="not applicable",LOWER(TRIM('Meta import'!Q5))="n/a",LOWER(TRIM('Meta import'!Q5))="na",LOWER(TRIM('Meta import'!Q5))="pending",LOWER(TRIM('Meta import'!Q5))="unavailable",LOWER(TRIM('Meta import'!Q5))="denied",LOWER(TRIM('Meta import'!Q5))="none",LOWER(TRIM('Meta import'!Q5))="tbd",LOWER(TRIM('Meta import'!Q5))="to be determined",LOWER(TRIM('Meta import'!Q5))="-")),"platform_action_name",IF(OR('Meta import'!R5="",OR(LOWER(TRIM('Meta import'!R5))="unknown",LOWER(TRIM('Meta import'!R5))="not applicable",LOWER(TRIM('Meta import'!R5))="n/a",LOWER(TRIM('Meta import'!R5))="na",LOWER(TRIM('Meta import'!R5))="pending",LOWER(TRIM('Meta import'!R5))="unavailable",LOWER(TRIM('Meta import'!R5))="denied",LOWER(TRIM('Meta import'!R5))="none",LOWER(TRIM('Meta import'!R5))="tbd",LOWER(TRIM('Meta import'!R5))="to be determined",LOWER(TRIM('Meta import'!R5))="-")),"platform_attributed_actions","source_row_id")))))))))))))))))),IF(D37="INVALID_NUMERIC",IF(NOT(ISNUMBER('Meta import'!N5)),"spend",IF(OR(NOT(ISNUMBER('Meta import'!O5)),'Meta import'!O5&lt;&gt;INT('Meta import'!O5)),"impressions",IF(OR(NOT(ISNUMBER('Meta import'!P5)),'Meta import'!P5&lt;&gt;INT('Meta import'!P5)),"link_clicks",IF(OR(NOT(ISNUMBER('Meta import'!R5)),'Meta import'!R5&lt;&gt;INT('Meta import'!R5)),"platform_attributed_actions","spend")))),IF(D37="NEGATIVE_VALUE",IF('Meta import'!N5&lt;0,"spend",IF('Meta import'!O5&lt;0,"impressions",IF('Meta import'!P5&lt;0,"link_clicks",IF('Meta import'!R5&lt;0,"platform_attributed_actions","spend")))),IF(D37="DUPLICATE_GRAIN_GROUP","ad_id",IF(D37="MIXED_ACCOUNT","account_id",IF(D37="MIXED_CURRENCY","currency",IF(D37="OUT_OF_SCOPE_WINDOW","date_start",IF(D37="MIXED_ACTION","platform_action_name","source_row_id"))))))))</x:f>
        <x:v>source_row_id</x:v>
      </x:c>
      <x:c r="D37" t="str">
        <x:f>IF('Meta import'!T5="","",'Meta import'!T5)</x:f>
      </x:c>
      <x:c r="E37" t="str">
        <x:f>IF(D37="","","Hold")</x:f>
      </x:c>
      <x:c r="F37" t="str">
        <x:f>IF(D37="","","Resolve the cited source row and refresh the report.")</x:f>
      </x:c>
      <x:c r="G37" t="str">
        <x:f>IF(D37="","",B37&amp;" "&amp;C37&amp;" "&amp;D37)</x:f>
      </x:c>
    </x:row>
    <x:row r="38">
      <x:c r="A38" t="str">
        <x:v>meta</x:v>
      </x:c>
      <x:c r="B38" t="str">
        <x:f>IF('Meta import'!A6="","",'Meta import'!A6)</x:f>
      </x:c>
      <x:c r="C38" t="str">
        <x:f>IF(D38="MISSING_OR_PLACEHOLDER",IF(OR('Meta import'!A6="",OR(LOWER(TRIM('Meta import'!A6))="unknown",LOWER(TRIM('Meta import'!A6))="not applicable",LOWER(TRIM('Meta import'!A6))="n/a",LOWER(TRIM('Meta import'!A6))="na",LOWER(TRIM('Meta import'!A6))="pending",LOWER(TRIM('Meta import'!A6))="unavailable",LOWER(TRIM('Meta import'!A6))="denied",LOWER(TRIM('Meta import'!A6))="none",LOWER(TRIM('Meta import'!A6))="tbd",LOWER(TRIM('Meta import'!A6))="to be determined",LOWER(TRIM('Meta import'!A6))="-")),"source_row_id",IF(OR('Meta import'!B6="",OR(LOWER(TRIM('Meta import'!B6))="unknown",LOWER(TRIM('Meta import'!B6))="not applicable",LOWER(TRIM('Meta import'!B6))="n/a",LOWER(TRIM('Meta import'!B6))="na",LOWER(TRIM('Meta import'!B6))="pending",LOWER(TRIM('Meta import'!B6))="unavailable",LOWER(TRIM('Meta import'!B6))="denied",LOWER(TRIM('Meta import'!B6))="none",LOWER(TRIM('Meta import'!B6))="tbd",LOWER(TRIM('Meta import'!B6))="to be determined",LOWER(TRIM('Meta import'!B6))="-")),"source_file",IF(OR('Meta import'!C6="",OR(LOWER(TRIM('Meta import'!C6))="unknown",LOWER(TRIM('Meta import'!C6))="not applicable",LOWER(TRIM('Meta import'!C6))="n/a",LOWER(TRIM('Meta import'!C6))="na",LOWER(TRIM('Meta import'!C6))="pending",LOWER(TRIM('Meta import'!C6))="unavailable",LOWER(TRIM('Meta import'!C6))="denied",LOWER(TRIM('Meta import'!C6))="none",LOWER(TRIM('Meta import'!C6))="tbd",LOWER(TRIM('Meta import'!C6))="to be determined",LOWER(TRIM('Meta import'!C6))="-")),"source_reference",IF(OR('Meta import'!D6="",OR(LOWER(TRIM('Meta import'!D6))="unknown",LOWER(TRIM('Meta import'!D6))="not applicable",LOWER(TRIM('Meta import'!D6))="n/a",LOWER(TRIM('Meta import'!D6))="na",LOWER(TRIM('Meta import'!D6))="pending",LOWER(TRIM('Meta import'!D6))="unavailable",LOWER(TRIM('Meta import'!D6))="denied",LOWER(TRIM('Meta import'!D6))="none",LOWER(TRIM('Meta import'!D6))="tbd",LOWER(TRIM('Meta import'!D6))="to be determined",LOWER(TRIM('Meta import'!D6))="-")),"account_id",IF(OR('Meta import'!E6="",OR(LOWER(TRIM('Meta import'!E6))="unknown",LOWER(TRIM('Meta import'!E6))="not applicable",LOWER(TRIM('Meta import'!E6))="n/a",LOWER(TRIM('Meta import'!E6))="na",LOWER(TRIM('Meta import'!E6))="pending",LOWER(TRIM('Meta import'!E6))="unavailable",LOWER(TRIM('Meta import'!E6))="denied",LOWER(TRIM('Meta import'!E6))="none",LOWER(TRIM('Meta import'!E6))="tbd",LOWER(TRIM('Meta import'!E6))="to be determined",LOWER(TRIM('Meta import'!E6))="-")),"campaign_id",IF(OR('Meta import'!F6="",OR(LOWER(TRIM('Meta import'!F6))="unknown",LOWER(TRIM('Meta import'!F6))="not applicable",LOWER(TRIM('Meta import'!F6))="n/a",LOWER(TRIM('Meta import'!F6))="na",LOWER(TRIM('Meta import'!F6))="pending",LOWER(TRIM('Meta import'!F6))="unavailable",LOWER(TRIM('Meta import'!F6))="denied",LOWER(TRIM('Meta import'!F6))="none",LOWER(TRIM('Meta import'!F6))="tbd",LOWER(TRIM('Meta import'!F6))="to be determined",LOWER(TRIM('Meta import'!F6))="-")),"campaign_name",IF(OR('Meta import'!G6="",OR(LOWER(TRIM('Meta import'!G6))="unknown",LOWER(TRIM('Meta import'!G6))="not applicable",LOWER(TRIM('Meta import'!G6))="n/a",LOWER(TRIM('Meta import'!G6))="na",LOWER(TRIM('Meta import'!G6))="pending",LOWER(TRIM('Meta import'!G6))="unavailable",LOWER(TRIM('Meta import'!G6))="denied",LOWER(TRIM('Meta import'!G6))="none",LOWER(TRIM('Meta import'!G6))="tbd",LOWER(TRIM('Meta import'!G6))="to be determined",LOWER(TRIM('Meta import'!G6))="-")),"adset_id",IF(OR('Meta import'!H6="",OR(LOWER(TRIM('Meta import'!H6))="unknown",LOWER(TRIM('Meta import'!H6))="not applicable",LOWER(TRIM('Meta import'!H6))="n/a",LOWER(TRIM('Meta import'!H6))="na",LOWER(TRIM('Meta import'!H6))="pending",LOWER(TRIM('Meta import'!H6))="unavailable",LOWER(TRIM('Meta import'!H6))="denied",LOWER(TRIM('Meta import'!H6))="none",LOWER(TRIM('Meta import'!H6))="tbd",LOWER(TRIM('Meta import'!H6))="to be determined",LOWER(TRIM('Meta import'!H6))="-")),"adset_name",IF(OR('Meta import'!I6="",OR(LOWER(TRIM('Meta import'!I6))="unknown",LOWER(TRIM('Meta import'!I6))="not applicable",LOWER(TRIM('Meta import'!I6))="n/a",LOWER(TRIM('Meta import'!I6))="na",LOWER(TRIM('Meta import'!I6))="pending",LOWER(TRIM('Meta import'!I6))="unavailable",LOWER(TRIM('Meta import'!I6))="denied",LOWER(TRIM('Meta import'!I6))="none",LOWER(TRIM('Meta import'!I6))="tbd",LOWER(TRIM('Meta import'!I6))="to be determined",LOWER(TRIM('Meta import'!I6))="-")),"ad_id",IF(OR('Meta import'!J6="",OR(LOWER(TRIM('Meta import'!J6))="unknown",LOWER(TRIM('Meta import'!J6))="not applicable",LOWER(TRIM('Meta import'!J6))="n/a",LOWER(TRIM('Meta import'!J6))="na",LOWER(TRIM('Meta import'!J6))="pending",LOWER(TRIM('Meta import'!J6))="unavailable",LOWER(TRIM('Meta import'!J6))="denied",LOWER(TRIM('Meta import'!J6))="none",LOWER(TRIM('Meta import'!J6))="tbd",LOWER(TRIM('Meta import'!J6))="to be determined",LOWER(TRIM('Meta import'!J6))="-")),"ad_name",IF(OR('Meta import'!K6="",OR(LOWER(TRIM('Meta import'!K6))="unknown",LOWER(TRIM('Meta import'!K6))="not applicable",LOWER(TRIM('Meta import'!K6))="n/a",LOWER(TRIM('Meta import'!K6))="na",LOWER(TRIM('Meta import'!K6))="pending",LOWER(TRIM('Meta import'!K6))="unavailable",LOWER(TRIM('Meta import'!K6))="denied",LOWER(TRIM('Meta import'!K6))="none",LOWER(TRIM('Meta import'!K6))="tbd",LOWER(TRIM('Meta import'!K6))="to be determined",LOWER(TRIM('Meta import'!K6))="-")),"date_start",IF(OR('Meta import'!L6="",OR(LOWER(TRIM('Meta import'!L6))="unknown",LOWER(TRIM('Meta import'!L6))="not applicable",LOWER(TRIM('Meta import'!L6))="n/a",LOWER(TRIM('Meta import'!L6))="na",LOWER(TRIM('Meta import'!L6))="pending",LOWER(TRIM('Meta import'!L6))="unavailable",LOWER(TRIM('Meta import'!L6))="denied",LOWER(TRIM('Meta import'!L6))="none",LOWER(TRIM('Meta import'!L6))="tbd",LOWER(TRIM('Meta import'!L6))="to be determined",LOWER(TRIM('Meta import'!L6))="-")),"date_stop",IF(OR('Meta import'!M6="",OR(LOWER(TRIM('Meta import'!M6))="unknown",LOWER(TRIM('Meta import'!M6))="not applicable",LOWER(TRIM('Meta import'!M6))="n/a",LOWER(TRIM('Meta import'!M6))="na",LOWER(TRIM('Meta import'!M6))="pending",LOWER(TRIM('Meta import'!M6))="unavailable",LOWER(TRIM('Meta import'!M6))="denied",LOWER(TRIM('Meta import'!M6))="none",LOWER(TRIM('Meta import'!M6))="tbd",LOWER(TRIM('Meta import'!M6))="to be determined",LOWER(TRIM('Meta import'!M6))="-")),"currency",IF(OR('Meta import'!N6="",OR(LOWER(TRIM('Meta import'!N6))="unknown",LOWER(TRIM('Meta import'!N6))="not applicable",LOWER(TRIM('Meta import'!N6))="n/a",LOWER(TRIM('Meta import'!N6))="na",LOWER(TRIM('Meta import'!N6))="pending",LOWER(TRIM('Meta import'!N6))="unavailable",LOWER(TRIM('Meta import'!N6))="denied",LOWER(TRIM('Meta import'!N6))="none",LOWER(TRIM('Meta import'!N6))="tbd",LOWER(TRIM('Meta import'!N6))="to be determined",LOWER(TRIM('Meta import'!N6))="-")),"spend",IF(OR('Meta import'!O6="",OR(LOWER(TRIM('Meta import'!O6))="unknown",LOWER(TRIM('Meta import'!O6))="not applicable",LOWER(TRIM('Meta import'!O6))="n/a",LOWER(TRIM('Meta import'!O6))="na",LOWER(TRIM('Meta import'!O6))="pending",LOWER(TRIM('Meta import'!O6))="unavailable",LOWER(TRIM('Meta import'!O6))="denied",LOWER(TRIM('Meta import'!O6))="none",LOWER(TRIM('Meta import'!O6))="tbd",LOWER(TRIM('Meta import'!O6))="to be determined",LOWER(TRIM('Meta import'!O6))="-")),"impressions",IF(OR('Meta import'!P6="",OR(LOWER(TRIM('Meta import'!P6))="unknown",LOWER(TRIM('Meta import'!P6))="not applicable",LOWER(TRIM('Meta import'!P6))="n/a",LOWER(TRIM('Meta import'!P6))="na",LOWER(TRIM('Meta import'!P6))="pending",LOWER(TRIM('Meta import'!P6))="unavailable",LOWER(TRIM('Meta import'!P6))="denied",LOWER(TRIM('Meta import'!P6))="none",LOWER(TRIM('Meta import'!P6))="tbd",LOWER(TRIM('Meta import'!P6))="to be determined",LOWER(TRIM('Meta import'!P6))="-")),"link_clicks",IF(OR('Meta import'!Q6="",OR(LOWER(TRIM('Meta import'!Q6))="unknown",LOWER(TRIM('Meta import'!Q6))="not applicable",LOWER(TRIM('Meta import'!Q6))="n/a",LOWER(TRIM('Meta import'!Q6))="na",LOWER(TRIM('Meta import'!Q6))="pending",LOWER(TRIM('Meta import'!Q6))="unavailable",LOWER(TRIM('Meta import'!Q6))="denied",LOWER(TRIM('Meta import'!Q6))="none",LOWER(TRIM('Meta import'!Q6))="tbd",LOWER(TRIM('Meta import'!Q6))="to be determined",LOWER(TRIM('Meta import'!Q6))="-")),"platform_action_name",IF(OR('Meta import'!R6="",OR(LOWER(TRIM('Meta import'!R6))="unknown",LOWER(TRIM('Meta import'!R6))="not applicable",LOWER(TRIM('Meta import'!R6))="n/a",LOWER(TRIM('Meta import'!R6))="na",LOWER(TRIM('Meta import'!R6))="pending",LOWER(TRIM('Meta import'!R6))="unavailable",LOWER(TRIM('Meta import'!R6))="denied",LOWER(TRIM('Meta import'!R6))="none",LOWER(TRIM('Meta import'!R6))="tbd",LOWER(TRIM('Meta import'!R6))="to be determined",LOWER(TRIM('Meta import'!R6))="-")),"platform_attributed_actions","source_row_id")))))))))))))))))),IF(D38="INVALID_NUMERIC",IF(NOT(ISNUMBER('Meta import'!N6)),"spend",IF(OR(NOT(ISNUMBER('Meta import'!O6)),'Meta import'!O6&lt;&gt;INT('Meta import'!O6)),"impressions",IF(OR(NOT(ISNUMBER('Meta import'!P6)),'Meta import'!P6&lt;&gt;INT('Meta import'!P6)),"link_clicks",IF(OR(NOT(ISNUMBER('Meta import'!R6)),'Meta import'!R6&lt;&gt;INT('Meta import'!R6)),"platform_attributed_actions","spend")))),IF(D38="NEGATIVE_VALUE",IF('Meta import'!N6&lt;0,"spend",IF('Meta import'!O6&lt;0,"impressions",IF('Meta import'!P6&lt;0,"link_clicks",IF('Meta import'!R6&lt;0,"platform_attributed_actions","spend")))),IF(D38="DUPLICATE_GRAIN_GROUP","ad_id",IF(D38="MIXED_ACCOUNT","account_id",IF(D38="MIXED_CURRENCY","currency",IF(D38="OUT_OF_SCOPE_WINDOW","date_start",IF(D38="MIXED_ACTION","platform_action_name","source_row_id"))))))))</x:f>
        <x:v>source_row_id</x:v>
      </x:c>
      <x:c r="D38" t="str">
        <x:f>IF('Meta import'!T6="","",'Meta import'!T6)</x:f>
      </x:c>
      <x:c r="E38" t="str">
        <x:f>IF(D38="","","Hold")</x:f>
      </x:c>
      <x:c r="F38" t="str">
        <x:f>IF(D38="","","Resolve the cited source row and refresh the report.")</x:f>
      </x:c>
      <x:c r="G38" t="str">
        <x:f>IF(D38="","",B38&amp;" "&amp;C38&amp;" "&amp;D38)</x:f>
      </x:c>
    </x:row>
    <x:row r="39">
      <x:c r="A39" t="str">
        <x:v>meta</x:v>
      </x:c>
      <x:c r="B39" t="str">
        <x:f>IF('Meta import'!A7="","",'Meta import'!A7)</x:f>
      </x:c>
      <x:c r="C39" t="str">
        <x:f>IF(D39="MISSING_OR_PLACEHOLDER",IF(OR('Meta import'!A7="",OR(LOWER(TRIM('Meta import'!A7))="unknown",LOWER(TRIM('Meta import'!A7))="not applicable",LOWER(TRIM('Meta import'!A7))="n/a",LOWER(TRIM('Meta import'!A7))="na",LOWER(TRIM('Meta import'!A7))="pending",LOWER(TRIM('Meta import'!A7))="unavailable",LOWER(TRIM('Meta import'!A7))="denied",LOWER(TRIM('Meta import'!A7))="none",LOWER(TRIM('Meta import'!A7))="tbd",LOWER(TRIM('Meta import'!A7))="to be determined",LOWER(TRIM('Meta import'!A7))="-")),"source_row_id",IF(OR('Meta import'!B7="",OR(LOWER(TRIM('Meta import'!B7))="unknown",LOWER(TRIM('Meta import'!B7))="not applicable",LOWER(TRIM('Meta import'!B7))="n/a",LOWER(TRIM('Meta import'!B7))="na",LOWER(TRIM('Meta import'!B7))="pending",LOWER(TRIM('Meta import'!B7))="unavailable",LOWER(TRIM('Meta import'!B7))="denied",LOWER(TRIM('Meta import'!B7))="none",LOWER(TRIM('Meta import'!B7))="tbd",LOWER(TRIM('Meta import'!B7))="to be determined",LOWER(TRIM('Meta import'!B7))="-")),"source_file",IF(OR('Meta import'!C7="",OR(LOWER(TRIM('Meta import'!C7))="unknown",LOWER(TRIM('Meta import'!C7))="not applicable",LOWER(TRIM('Meta import'!C7))="n/a",LOWER(TRIM('Meta import'!C7))="na",LOWER(TRIM('Meta import'!C7))="pending",LOWER(TRIM('Meta import'!C7))="unavailable",LOWER(TRIM('Meta import'!C7))="denied",LOWER(TRIM('Meta import'!C7))="none",LOWER(TRIM('Meta import'!C7))="tbd",LOWER(TRIM('Meta import'!C7))="to be determined",LOWER(TRIM('Meta import'!C7))="-")),"source_reference",IF(OR('Meta import'!D7="",OR(LOWER(TRIM('Meta import'!D7))="unknown",LOWER(TRIM('Meta import'!D7))="not applicable",LOWER(TRIM('Meta import'!D7))="n/a",LOWER(TRIM('Meta import'!D7))="na",LOWER(TRIM('Meta import'!D7))="pending",LOWER(TRIM('Meta import'!D7))="unavailable",LOWER(TRIM('Meta import'!D7))="denied",LOWER(TRIM('Meta import'!D7))="none",LOWER(TRIM('Meta import'!D7))="tbd",LOWER(TRIM('Meta import'!D7))="to be determined",LOWER(TRIM('Meta import'!D7))="-")),"account_id",IF(OR('Meta import'!E7="",OR(LOWER(TRIM('Meta import'!E7))="unknown",LOWER(TRIM('Meta import'!E7))="not applicable",LOWER(TRIM('Meta import'!E7))="n/a",LOWER(TRIM('Meta import'!E7))="na",LOWER(TRIM('Meta import'!E7))="pending",LOWER(TRIM('Meta import'!E7))="unavailable",LOWER(TRIM('Meta import'!E7))="denied",LOWER(TRIM('Meta import'!E7))="none",LOWER(TRIM('Meta import'!E7))="tbd",LOWER(TRIM('Meta import'!E7))="to be determined",LOWER(TRIM('Meta import'!E7))="-")),"campaign_id",IF(OR('Meta import'!F7="",OR(LOWER(TRIM('Meta import'!F7))="unknown",LOWER(TRIM('Meta import'!F7))="not applicable",LOWER(TRIM('Meta import'!F7))="n/a",LOWER(TRIM('Meta import'!F7))="na",LOWER(TRIM('Meta import'!F7))="pending",LOWER(TRIM('Meta import'!F7))="unavailable",LOWER(TRIM('Meta import'!F7))="denied",LOWER(TRIM('Meta import'!F7))="none",LOWER(TRIM('Meta import'!F7))="tbd",LOWER(TRIM('Meta import'!F7))="to be determined",LOWER(TRIM('Meta import'!F7))="-")),"campaign_name",IF(OR('Meta import'!G7="",OR(LOWER(TRIM('Meta import'!G7))="unknown",LOWER(TRIM('Meta import'!G7))="not applicable",LOWER(TRIM('Meta import'!G7))="n/a",LOWER(TRIM('Meta import'!G7))="na",LOWER(TRIM('Meta import'!G7))="pending",LOWER(TRIM('Meta import'!G7))="unavailable",LOWER(TRIM('Meta import'!G7))="denied",LOWER(TRIM('Meta import'!G7))="none",LOWER(TRIM('Meta import'!G7))="tbd",LOWER(TRIM('Meta import'!G7))="to be determined",LOWER(TRIM('Meta import'!G7))="-")),"adset_id",IF(OR('Meta import'!H7="",OR(LOWER(TRIM('Meta import'!H7))="unknown",LOWER(TRIM('Meta import'!H7))="not applicable",LOWER(TRIM('Meta import'!H7))="n/a",LOWER(TRIM('Meta import'!H7))="na",LOWER(TRIM('Meta import'!H7))="pending",LOWER(TRIM('Meta import'!H7))="unavailable",LOWER(TRIM('Meta import'!H7))="denied",LOWER(TRIM('Meta import'!H7))="none",LOWER(TRIM('Meta import'!H7))="tbd",LOWER(TRIM('Meta import'!H7))="to be determined",LOWER(TRIM('Meta import'!H7))="-")),"adset_name",IF(OR('Meta import'!I7="",OR(LOWER(TRIM('Meta import'!I7))="unknown",LOWER(TRIM('Meta import'!I7))="not applicable",LOWER(TRIM('Meta import'!I7))="n/a",LOWER(TRIM('Meta import'!I7))="na",LOWER(TRIM('Meta import'!I7))="pending",LOWER(TRIM('Meta import'!I7))="unavailable",LOWER(TRIM('Meta import'!I7))="denied",LOWER(TRIM('Meta import'!I7))="none",LOWER(TRIM('Meta import'!I7))="tbd",LOWER(TRIM('Meta import'!I7))="to be determined",LOWER(TRIM('Meta import'!I7))="-")),"ad_id",IF(OR('Meta import'!J7="",OR(LOWER(TRIM('Meta import'!J7))="unknown",LOWER(TRIM('Meta import'!J7))="not applicable",LOWER(TRIM('Meta import'!J7))="n/a",LOWER(TRIM('Meta import'!J7))="na",LOWER(TRIM('Meta import'!J7))="pending",LOWER(TRIM('Meta import'!J7))="unavailable",LOWER(TRIM('Meta import'!J7))="denied",LOWER(TRIM('Meta import'!J7))="none",LOWER(TRIM('Meta import'!J7))="tbd",LOWER(TRIM('Meta import'!J7))="to be determined",LOWER(TRIM('Meta import'!J7))="-")),"ad_name",IF(OR('Meta import'!K7="",OR(LOWER(TRIM('Meta import'!K7))="unknown",LOWER(TRIM('Meta import'!K7))="not applicable",LOWER(TRIM('Meta import'!K7))="n/a",LOWER(TRIM('Meta import'!K7))="na",LOWER(TRIM('Meta import'!K7))="pending",LOWER(TRIM('Meta import'!K7))="unavailable",LOWER(TRIM('Meta import'!K7))="denied",LOWER(TRIM('Meta import'!K7))="none",LOWER(TRIM('Meta import'!K7))="tbd",LOWER(TRIM('Meta import'!K7))="to be determined",LOWER(TRIM('Meta import'!K7))="-")),"date_start",IF(OR('Meta import'!L7="",OR(LOWER(TRIM('Meta import'!L7))="unknown",LOWER(TRIM('Meta import'!L7))="not applicable",LOWER(TRIM('Meta import'!L7))="n/a",LOWER(TRIM('Meta import'!L7))="na",LOWER(TRIM('Meta import'!L7))="pending",LOWER(TRIM('Meta import'!L7))="unavailable",LOWER(TRIM('Meta import'!L7))="denied",LOWER(TRIM('Meta import'!L7))="none",LOWER(TRIM('Meta import'!L7))="tbd",LOWER(TRIM('Meta import'!L7))="to be determined",LOWER(TRIM('Meta import'!L7))="-")),"date_stop",IF(OR('Meta import'!M7="",OR(LOWER(TRIM('Meta import'!M7))="unknown",LOWER(TRIM('Meta import'!M7))="not applicable",LOWER(TRIM('Meta import'!M7))="n/a",LOWER(TRIM('Meta import'!M7))="na",LOWER(TRIM('Meta import'!M7))="pending",LOWER(TRIM('Meta import'!M7))="unavailable",LOWER(TRIM('Meta import'!M7))="denied",LOWER(TRIM('Meta import'!M7))="none",LOWER(TRIM('Meta import'!M7))="tbd",LOWER(TRIM('Meta import'!M7))="to be determined",LOWER(TRIM('Meta import'!M7))="-")),"currency",IF(OR('Meta import'!N7="",OR(LOWER(TRIM('Meta import'!N7))="unknown",LOWER(TRIM('Meta import'!N7))="not applicable",LOWER(TRIM('Meta import'!N7))="n/a",LOWER(TRIM('Meta import'!N7))="na",LOWER(TRIM('Meta import'!N7))="pending",LOWER(TRIM('Meta import'!N7))="unavailable",LOWER(TRIM('Meta import'!N7))="denied",LOWER(TRIM('Meta import'!N7))="none",LOWER(TRIM('Meta import'!N7))="tbd",LOWER(TRIM('Meta import'!N7))="to be determined",LOWER(TRIM('Meta import'!N7))="-")),"spend",IF(OR('Meta import'!O7="",OR(LOWER(TRIM('Meta import'!O7))="unknown",LOWER(TRIM('Meta import'!O7))="not applicable",LOWER(TRIM('Meta import'!O7))="n/a",LOWER(TRIM('Meta import'!O7))="na",LOWER(TRIM('Meta import'!O7))="pending",LOWER(TRIM('Meta import'!O7))="unavailable",LOWER(TRIM('Meta import'!O7))="denied",LOWER(TRIM('Meta import'!O7))="none",LOWER(TRIM('Meta import'!O7))="tbd",LOWER(TRIM('Meta import'!O7))="to be determined",LOWER(TRIM('Meta import'!O7))="-")),"impressions",IF(OR('Meta import'!P7="",OR(LOWER(TRIM('Meta import'!P7))="unknown",LOWER(TRIM('Meta import'!P7))="not applicable",LOWER(TRIM('Meta import'!P7))="n/a",LOWER(TRIM('Meta import'!P7))="na",LOWER(TRIM('Meta import'!P7))="pending",LOWER(TRIM('Meta import'!P7))="unavailable",LOWER(TRIM('Meta import'!P7))="denied",LOWER(TRIM('Meta import'!P7))="none",LOWER(TRIM('Meta import'!P7))="tbd",LOWER(TRIM('Meta import'!P7))="to be determined",LOWER(TRIM('Meta import'!P7))="-")),"link_clicks",IF(OR('Meta import'!Q7="",OR(LOWER(TRIM('Meta import'!Q7))="unknown",LOWER(TRIM('Meta import'!Q7))="not applicable",LOWER(TRIM('Meta import'!Q7))="n/a",LOWER(TRIM('Meta import'!Q7))="na",LOWER(TRIM('Meta import'!Q7))="pending",LOWER(TRIM('Meta import'!Q7))="unavailable",LOWER(TRIM('Meta import'!Q7))="denied",LOWER(TRIM('Meta import'!Q7))="none",LOWER(TRIM('Meta import'!Q7))="tbd",LOWER(TRIM('Meta import'!Q7))="to be determined",LOWER(TRIM('Meta import'!Q7))="-")),"platform_action_name",IF(OR('Meta import'!R7="",OR(LOWER(TRIM('Meta import'!R7))="unknown",LOWER(TRIM('Meta import'!R7))="not applicable",LOWER(TRIM('Meta import'!R7))="n/a",LOWER(TRIM('Meta import'!R7))="na",LOWER(TRIM('Meta import'!R7))="pending",LOWER(TRIM('Meta import'!R7))="unavailable",LOWER(TRIM('Meta import'!R7))="denied",LOWER(TRIM('Meta import'!R7))="none",LOWER(TRIM('Meta import'!R7))="tbd",LOWER(TRIM('Meta import'!R7))="to be determined",LOWER(TRIM('Meta import'!R7))="-")),"platform_attributed_actions","source_row_id")))))))))))))))))),IF(D39="INVALID_NUMERIC",IF(NOT(ISNUMBER('Meta import'!N7)),"spend",IF(OR(NOT(ISNUMBER('Meta import'!O7)),'Meta import'!O7&lt;&gt;INT('Meta import'!O7)),"impressions",IF(OR(NOT(ISNUMBER('Meta import'!P7)),'Meta import'!P7&lt;&gt;INT('Meta import'!P7)),"link_clicks",IF(OR(NOT(ISNUMBER('Meta import'!R7)),'Meta import'!R7&lt;&gt;INT('Meta import'!R7)),"platform_attributed_actions","spend")))),IF(D39="NEGATIVE_VALUE",IF('Meta import'!N7&lt;0,"spend",IF('Meta import'!O7&lt;0,"impressions",IF('Meta import'!P7&lt;0,"link_clicks",IF('Meta import'!R7&lt;0,"platform_attributed_actions","spend")))),IF(D39="DUPLICATE_GRAIN_GROUP","ad_id",IF(D39="MIXED_ACCOUNT","account_id",IF(D39="MIXED_CURRENCY","currency",IF(D39="OUT_OF_SCOPE_WINDOW","date_start",IF(D39="MIXED_ACTION","platform_action_name","source_row_id"))))))))</x:f>
        <x:v>source_row_id</x:v>
      </x:c>
      <x:c r="D39" t="str">
        <x:f>IF('Meta import'!T7="","",'Meta import'!T7)</x:f>
      </x:c>
      <x:c r="E39" t="str">
        <x:f>IF(D39="","","Hold")</x:f>
      </x:c>
      <x:c r="F39" t="str">
        <x:f>IF(D39="","","Resolve the cited source row and refresh the report.")</x:f>
      </x:c>
      <x:c r="G39" t="str">
        <x:f>IF(D39="","",B39&amp;" "&amp;C39&amp;" "&amp;D39)</x:f>
      </x:c>
    </x:row>
    <x:row r="40">
      <x:c r="A40" t="str">
        <x:v>meta</x:v>
      </x:c>
      <x:c r="B40" t="str">
        <x:f>IF('Meta import'!A8="","",'Meta import'!A8)</x:f>
      </x:c>
      <x:c r="C40" t="str">
        <x:f>IF(D40="MISSING_OR_PLACEHOLDER",IF(OR('Meta import'!A8="",OR(LOWER(TRIM('Meta import'!A8))="unknown",LOWER(TRIM('Meta import'!A8))="not applicable",LOWER(TRIM('Meta import'!A8))="n/a",LOWER(TRIM('Meta import'!A8))="na",LOWER(TRIM('Meta import'!A8))="pending",LOWER(TRIM('Meta import'!A8))="unavailable",LOWER(TRIM('Meta import'!A8))="denied",LOWER(TRIM('Meta import'!A8))="none",LOWER(TRIM('Meta import'!A8))="tbd",LOWER(TRIM('Meta import'!A8))="to be determined",LOWER(TRIM('Meta import'!A8))="-")),"source_row_id",IF(OR('Meta import'!B8="",OR(LOWER(TRIM('Meta import'!B8))="unknown",LOWER(TRIM('Meta import'!B8))="not applicable",LOWER(TRIM('Meta import'!B8))="n/a",LOWER(TRIM('Meta import'!B8))="na",LOWER(TRIM('Meta import'!B8))="pending",LOWER(TRIM('Meta import'!B8))="unavailable",LOWER(TRIM('Meta import'!B8))="denied",LOWER(TRIM('Meta import'!B8))="none",LOWER(TRIM('Meta import'!B8))="tbd",LOWER(TRIM('Meta import'!B8))="to be determined",LOWER(TRIM('Meta import'!B8))="-")),"source_file",IF(OR('Meta import'!C8="",OR(LOWER(TRIM('Meta import'!C8))="unknown",LOWER(TRIM('Meta import'!C8))="not applicable",LOWER(TRIM('Meta import'!C8))="n/a",LOWER(TRIM('Meta import'!C8))="na",LOWER(TRIM('Meta import'!C8))="pending",LOWER(TRIM('Meta import'!C8))="unavailable",LOWER(TRIM('Meta import'!C8))="denied",LOWER(TRIM('Meta import'!C8))="none",LOWER(TRIM('Meta import'!C8))="tbd",LOWER(TRIM('Meta import'!C8))="to be determined",LOWER(TRIM('Meta import'!C8))="-")),"source_reference",IF(OR('Meta import'!D8="",OR(LOWER(TRIM('Meta import'!D8))="unknown",LOWER(TRIM('Meta import'!D8))="not applicable",LOWER(TRIM('Meta import'!D8))="n/a",LOWER(TRIM('Meta import'!D8))="na",LOWER(TRIM('Meta import'!D8))="pending",LOWER(TRIM('Meta import'!D8))="unavailable",LOWER(TRIM('Meta import'!D8))="denied",LOWER(TRIM('Meta import'!D8))="none",LOWER(TRIM('Meta import'!D8))="tbd",LOWER(TRIM('Meta import'!D8))="to be determined",LOWER(TRIM('Meta import'!D8))="-")),"account_id",IF(OR('Meta import'!E8="",OR(LOWER(TRIM('Meta import'!E8))="unknown",LOWER(TRIM('Meta import'!E8))="not applicable",LOWER(TRIM('Meta import'!E8))="n/a",LOWER(TRIM('Meta import'!E8))="na",LOWER(TRIM('Meta import'!E8))="pending",LOWER(TRIM('Meta import'!E8))="unavailable",LOWER(TRIM('Meta import'!E8))="denied",LOWER(TRIM('Meta import'!E8))="none",LOWER(TRIM('Meta import'!E8))="tbd",LOWER(TRIM('Meta import'!E8))="to be determined",LOWER(TRIM('Meta import'!E8))="-")),"campaign_id",IF(OR('Meta import'!F8="",OR(LOWER(TRIM('Meta import'!F8))="unknown",LOWER(TRIM('Meta import'!F8))="not applicable",LOWER(TRIM('Meta import'!F8))="n/a",LOWER(TRIM('Meta import'!F8))="na",LOWER(TRIM('Meta import'!F8))="pending",LOWER(TRIM('Meta import'!F8))="unavailable",LOWER(TRIM('Meta import'!F8))="denied",LOWER(TRIM('Meta import'!F8))="none",LOWER(TRIM('Meta import'!F8))="tbd",LOWER(TRIM('Meta import'!F8))="to be determined",LOWER(TRIM('Meta import'!F8))="-")),"campaign_name",IF(OR('Meta import'!G8="",OR(LOWER(TRIM('Meta import'!G8))="unknown",LOWER(TRIM('Meta import'!G8))="not applicable",LOWER(TRIM('Meta import'!G8))="n/a",LOWER(TRIM('Meta import'!G8))="na",LOWER(TRIM('Meta import'!G8))="pending",LOWER(TRIM('Meta import'!G8))="unavailable",LOWER(TRIM('Meta import'!G8))="denied",LOWER(TRIM('Meta import'!G8))="none",LOWER(TRIM('Meta import'!G8))="tbd",LOWER(TRIM('Meta import'!G8))="to be determined",LOWER(TRIM('Meta import'!G8))="-")),"adset_id",IF(OR('Meta import'!H8="",OR(LOWER(TRIM('Meta import'!H8))="unknown",LOWER(TRIM('Meta import'!H8))="not applicable",LOWER(TRIM('Meta import'!H8))="n/a",LOWER(TRIM('Meta import'!H8))="na",LOWER(TRIM('Meta import'!H8))="pending",LOWER(TRIM('Meta import'!H8))="unavailable",LOWER(TRIM('Meta import'!H8))="denied",LOWER(TRIM('Meta import'!H8))="none",LOWER(TRIM('Meta import'!H8))="tbd",LOWER(TRIM('Meta import'!H8))="to be determined",LOWER(TRIM('Meta import'!H8))="-")),"adset_name",IF(OR('Meta import'!I8="",OR(LOWER(TRIM('Meta import'!I8))="unknown",LOWER(TRIM('Meta import'!I8))="not applicable",LOWER(TRIM('Meta import'!I8))="n/a",LOWER(TRIM('Meta import'!I8))="na",LOWER(TRIM('Meta import'!I8))="pending",LOWER(TRIM('Meta import'!I8))="unavailable",LOWER(TRIM('Meta import'!I8))="denied",LOWER(TRIM('Meta import'!I8))="none",LOWER(TRIM('Meta import'!I8))="tbd",LOWER(TRIM('Meta import'!I8))="to be determined",LOWER(TRIM('Meta import'!I8))="-")),"ad_id",IF(OR('Meta import'!J8="",OR(LOWER(TRIM('Meta import'!J8))="unknown",LOWER(TRIM('Meta import'!J8))="not applicable",LOWER(TRIM('Meta import'!J8))="n/a",LOWER(TRIM('Meta import'!J8))="na",LOWER(TRIM('Meta import'!J8))="pending",LOWER(TRIM('Meta import'!J8))="unavailable",LOWER(TRIM('Meta import'!J8))="denied",LOWER(TRIM('Meta import'!J8))="none",LOWER(TRIM('Meta import'!J8))="tbd",LOWER(TRIM('Meta import'!J8))="to be determined",LOWER(TRIM('Meta import'!J8))="-")),"ad_name",IF(OR('Meta import'!K8="",OR(LOWER(TRIM('Meta import'!K8))="unknown",LOWER(TRIM('Meta import'!K8))="not applicable",LOWER(TRIM('Meta import'!K8))="n/a",LOWER(TRIM('Meta import'!K8))="na",LOWER(TRIM('Meta import'!K8))="pending",LOWER(TRIM('Meta import'!K8))="unavailable",LOWER(TRIM('Meta import'!K8))="denied",LOWER(TRIM('Meta import'!K8))="none",LOWER(TRIM('Meta import'!K8))="tbd",LOWER(TRIM('Meta import'!K8))="to be determined",LOWER(TRIM('Meta import'!K8))="-")),"date_start",IF(OR('Meta import'!L8="",OR(LOWER(TRIM('Meta import'!L8))="unknown",LOWER(TRIM('Meta import'!L8))="not applicable",LOWER(TRIM('Meta import'!L8))="n/a",LOWER(TRIM('Meta import'!L8))="na",LOWER(TRIM('Meta import'!L8))="pending",LOWER(TRIM('Meta import'!L8))="unavailable",LOWER(TRIM('Meta import'!L8))="denied",LOWER(TRIM('Meta import'!L8))="none",LOWER(TRIM('Meta import'!L8))="tbd",LOWER(TRIM('Meta import'!L8))="to be determined",LOWER(TRIM('Meta import'!L8))="-")),"date_stop",IF(OR('Meta import'!M8="",OR(LOWER(TRIM('Meta import'!M8))="unknown",LOWER(TRIM('Meta import'!M8))="not applicable",LOWER(TRIM('Meta import'!M8))="n/a",LOWER(TRIM('Meta import'!M8))="na",LOWER(TRIM('Meta import'!M8))="pending",LOWER(TRIM('Meta import'!M8))="unavailable",LOWER(TRIM('Meta import'!M8))="denied",LOWER(TRIM('Meta import'!M8))="none",LOWER(TRIM('Meta import'!M8))="tbd",LOWER(TRIM('Meta import'!M8))="to be determined",LOWER(TRIM('Meta import'!M8))="-")),"currency",IF(OR('Meta import'!N8="",OR(LOWER(TRIM('Meta import'!N8))="unknown",LOWER(TRIM('Meta import'!N8))="not applicable",LOWER(TRIM('Meta import'!N8))="n/a",LOWER(TRIM('Meta import'!N8))="na",LOWER(TRIM('Meta import'!N8))="pending",LOWER(TRIM('Meta import'!N8))="unavailable",LOWER(TRIM('Meta import'!N8))="denied",LOWER(TRIM('Meta import'!N8))="none",LOWER(TRIM('Meta import'!N8))="tbd",LOWER(TRIM('Meta import'!N8))="to be determined",LOWER(TRIM('Meta import'!N8))="-")),"spend",IF(OR('Meta import'!O8="",OR(LOWER(TRIM('Meta import'!O8))="unknown",LOWER(TRIM('Meta import'!O8))="not applicable",LOWER(TRIM('Meta import'!O8))="n/a",LOWER(TRIM('Meta import'!O8))="na",LOWER(TRIM('Meta import'!O8))="pending",LOWER(TRIM('Meta import'!O8))="unavailable",LOWER(TRIM('Meta import'!O8))="denied",LOWER(TRIM('Meta import'!O8))="none",LOWER(TRIM('Meta import'!O8))="tbd",LOWER(TRIM('Meta import'!O8))="to be determined",LOWER(TRIM('Meta import'!O8))="-")),"impressions",IF(OR('Meta import'!P8="",OR(LOWER(TRIM('Meta import'!P8))="unknown",LOWER(TRIM('Meta import'!P8))="not applicable",LOWER(TRIM('Meta import'!P8))="n/a",LOWER(TRIM('Meta import'!P8))="na",LOWER(TRIM('Meta import'!P8))="pending",LOWER(TRIM('Meta import'!P8))="unavailable",LOWER(TRIM('Meta import'!P8))="denied",LOWER(TRIM('Meta import'!P8))="none",LOWER(TRIM('Meta import'!P8))="tbd",LOWER(TRIM('Meta import'!P8))="to be determined",LOWER(TRIM('Meta import'!P8))="-")),"link_clicks",IF(OR('Meta import'!Q8="",OR(LOWER(TRIM('Meta import'!Q8))="unknown",LOWER(TRIM('Meta import'!Q8))="not applicable",LOWER(TRIM('Meta import'!Q8))="n/a",LOWER(TRIM('Meta import'!Q8))="na",LOWER(TRIM('Meta import'!Q8))="pending",LOWER(TRIM('Meta import'!Q8))="unavailable",LOWER(TRIM('Meta import'!Q8))="denied",LOWER(TRIM('Meta import'!Q8))="none",LOWER(TRIM('Meta import'!Q8))="tbd",LOWER(TRIM('Meta import'!Q8))="to be determined",LOWER(TRIM('Meta import'!Q8))="-")),"platform_action_name",IF(OR('Meta import'!R8="",OR(LOWER(TRIM('Meta import'!R8))="unknown",LOWER(TRIM('Meta import'!R8))="not applicable",LOWER(TRIM('Meta import'!R8))="n/a",LOWER(TRIM('Meta import'!R8))="na",LOWER(TRIM('Meta import'!R8))="pending",LOWER(TRIM('Meta import'!R8))="unavailable",LOWER(TRIM('Meta import'!R8))="denied",LOWER(TRIM('Meta import'!R8))="none",LOWER(TRIM('Meta import'!R8))="tbd",LOWER(TRIM('Meta import'!R8))="to be determined",LOWER(TRIM('Meta import'!R8))="-")),"platform_attributed_actions","source_row_id")))))))))))))))))),IF(D40="INVALID_NUMERIC",IF(NOT(ISNUMBER('Meta import'!N8)),"spend",IF(OR(NOT(ISNUMBER('Meta import'!O8)),'Meta import'!O8&lt;&gt;INT('Meta import'!O8)),"impressions",IF(OR(NOT(ISNUMBER('Meta import'!P8)),'Meta import'!P8&lt;&gt;INT('Meta import'!P8)),"link_clicks",IF(OR(NOT(ISNUMBER('Meta import'!R8)),'Meta import'!R8&lt;&gt;INT('Meta import'!R8)),"platform_attributed_actions","spend")))),IF(D40="NEGATIVE_VALUE",IF('Meta import'!N8&lt;0,"spend",IF('Meta import'!O8&lt;0,"impressions",IF('Meta import'!P8&lt;0,"link_clicks",IF('Meta import'!R8&lt;0,"platform_attributed_actions","spend")))),IF(D40="DUPLICATE_GRAIN_GROUP","ad_id",IF(D40="MIXED_ACCOUNT","account_id",IF(D40="MIXED_CURRENCY","currency",IF(D40="OUT_OF_SCOPE_WINDOW","date_start",IF(D40="MIXED_ACTION","platform_action_name","source_row_id"))))))))</x:f>
        <x:v>source_row_id</x:v>
      </x:c>
      <x:c r="D40" t="str">
        <x:f>IF('Meta import'!T8="","",'Meta import'!T8)</x:f>
      </x:c>
      <x:c r="E40" t="str">
        <x:f>IF(D40="","","Hold")</x:f>
      </x:c>
      <x:c r="F40" t="str">
        <x:f>IF(D40="","","Resolve the cited source row and refresh the report.")</x:f>
      </x:c>
      <x:c r="G40" t="str">
        <x:f>IF(D40="","",B40&amp;" "&amp;C40&amp;" "&amp;D40)</x:f>
      </x:c>
    </x:row>
    <x:row r="41">
      <x:c r="A41" t="str">
        <x:v>meta</x:v>
      </x:c>
      <x:c r="B41" t="str">
        <x:f>IF('Meta import'!A9="","",'Meta import'!A9)</x:f>
      </x:c>
      <x:c r="C41" t="str">
        <x:f>IF(D41="MISSING_OR_PLACEHOLDER",IF(OR('Meta import'!A9="",OR(LOWER(TRIM('Meta import'!A9))="unknown",LOWER(TRIM('Meta import'!A9))="not applicable",LOWER(TRIM('Meta import'!A9))="n/a",LOWER(TRIM('Meta import'!A9))="na",LOWER(TRIM('Meta import'!A9))="pending",LOWER(TRIM('Meta import'!A9))="unavailable",LOWER(TRIM('Meta import'!A9))="denied",LOWER(TRIM('Meta import'!A9))="none",LOWER(TRIM('Meta import'!A9))="tbd",LOWER(TRIM('Meta import'!A9))="to be determined",LOWER(TRIM('Meta import'!A9))="-")),"source_row_id",IF(OR('Meta import'!B9="",OR(LOWER(TRIM('Meta import'!B9))="unknown",LOWER(TRIM('Meta import'!B9))="not applicable",LOWER(TRIM('Meta import'!B9))="n/a",LOWER(TRIM('Meta import'!B9))="na",LOWER(TRIM('Meta import'!B9))="pending",LOWER(TRIM('Meta import'!B9))="unavailable",LOWER(TRIM('Meta import'!B9))="denied",LOWER(TRIM('Meta import'!B9))="none",LOWER(TRIM('Meta import'!B9))="tbd",LOWER(TRIM('Meta import'!B9))="to be determined",LOWER(TRIM('Meta import'!B9))="-")),"source_file",IF(OR('Meta import'!C9="",OR(LOWER(TRIM('Meta import'!C9))="unknown",LOWER(TRIM('Meta import'!C9))="not applicable",LOWER(TRIM('Meta import'!C9))="n/a",LOWER(TRIM('Meta import'!C9))="na",LOWER(TRIM('Meta import'!C9))="pending",LOWER(TRIM('Meta import'!C9))="unavailable",LOWER(TRIM('Meta import'!C9))="denied",LOWER(TRIM('Meta import'!C9))="none",LOWER(TRIM('Meta import'!C9))="tbd",LOWER(TRIM('Meta import'!C9))="to be determined",LOWER(TRIM('Meta import'!C9))="-")),"source_reference",IF(OR('Meta import'!D9="",OR(LOWER(TRIM('Meta import'!D9))="unknown",LOWER(TRIM('Meta import'!D9))="not applicable",LOWER(TRIM('Meta import'!D9))="n/a",LOWER(TRIM('Meta import'!D9))="na",LOWER(TRIM('Meta import'!D9))="pending",LOWER(TRIM('Meta import'!D9))="unavailable",LOWER(TRIM('Meta import'!D9))="denied",LOWER(TRIM('Meta import'!D9))="none",LOWER(TRIM('Meta import'!D9))="tbd",LOWER(TRIM('Meta import'!D9))="to be determined",LOWER(TRIM('Meta import'!D9))="-")),"account_id",IF(OR('Meta import'!E9="",OR(LOWER(TRIM('Meta import'!E9))="unknown",LOWER(TRIM('Meta import'!E9))="not applicable",LOWER(TRIM('Meta import'!E9))="n/a",LOWER(TRIM('Meta import'!E9))="na",LOWER(TRIM('Meta import'!E9))="pending",LOWER(TRIM('Meta import'!E9))="unavailable",LOWER(TRIM('Meta import'!E9))="denied",LOWER(TRIM('Meta import'!E9))="none",LOWER(TRIM('Meta import'!E9))="tbd",LOWER(TRIM('Meta import'!E9))="to be determined",LOWER(TRIM('Meta import'!E9))="-")),"campaign_id",IF(OR('Meta import'!F9="",OR(LOWER(TRIM('Meta import'!F9))="unknown",LOWER(TRIM('Meta import'!F9))="not applicable",LOWER(TRIM('Meta import'!F9))="n/a",LOWER(TRIM('Meta import'!F9))="na",LOWER(TRIM('Meta import'!F9))="pending",LOWER(TRIM('Meta import'!F9))="unavailable",LOWER(TRIM('Meta import'!F9))="denied",LOWER(TRIM('Meta import'!F9))="none",LOWER(TRIM('Meta import'!F9))="tbd",LOWER(TRIM('Meta import'!F9))="to be determined",LOWER(TRIM('Meta import'!F9))="-")),"campaign_name",IF(OR('Meta import'!G9="",OR(LOWER(TRIM('Meta import'!G9))="unknown",LOWER(TRIM('Meta import'!G9))="not applicable",LOWER(TRIM('Meta import'!G9))="n/a",LOWER(TRIM('Meta import'!G9))="na",LOWER(TRIM('Meta import'!G9))="pending",LOWER(TRIM('Meta import'!G9))="unavailable",LOWER(TRIM('Meta import'!G9))="denied",LOWER(TRIM('Meta import'!G9))="none",LOWER(TRIM('Meta import'!G9))="tbd",LOWER(TRIM('Meta import'!G9))="to be determined",LOWER(TRIM('Meta import'!G9))="-")),"adset_id",IF(OR('Meta import'!H9="",OR(LOWER(TRIM('Meta import'!H9))="unknown",LOWER(TRIM('Meta import'!H9))="not applicable",LOWER(TRIM('Meta import'!H9))="n/a",LOWER(TRIM('Meta import'!H9))="na",LOWER(TRIM('Meta import'!H9))="pending",LOWER(TRIM('Meta import'!H9))="unavailable",LOWER(TRIM('Meta import'!H9))="denied",LOWER(TRIM('Meta import'!H9))="none",LOWER(TRIM('Meta import'!H9))="tbd",LOWER(TRIM('Meta import'!H9))="to be determined",LOWER(TRIM('Meta import'!H9))="-")),"adset_name",IF(OR('Meta import'!I9="",OR(LOWER(TRIM('Meta import'!I9))="unknown",LOWER(TRIM('Meta import'!I9))="not applicable",LOWER(TRIM('Meta import'!I9))="n/a",LOWER(TRIM('Meta import'!I9))="na",LOWER(TRIM('Meta import'!I9))="pending",LOWER(TRIM('Meta import'!I9))="unavailable",LOWER(TRIM('Meta import'!I9))="denied",LOWER(TRIM('Meta import'!I9))="none",LOWER(TRIM('Meta import'!I9))="tbd",LOWER(TRIM('Meta import'!I9))="to be determined",LOWER(TRIM('Meta import'!I9))="-")),"ad_id",IF(OR('Meta import'!J9="",OR(LOWER(TRIM('Meta import'!J9))="unknown",LOWER(TRIM('Meta import'!J9))="not applicable",LOWER(TRIM('Meta import'!J9))="n/a",LOWER(TRIM('Meta import'!J9))="na",LOWER(TRIM('Meta import'!J9))="pending",LOWER(TRIM('Meta import'!J9))="unavailable",LOWER(TRIM('Meta import'!J9))="denied",LOWER(TRIM('Meta import'!J9))="none",LOWER(TRIM('Meta import'!J9))="tbd",LOWER(TRIM('Meta import'!J9))="to be determined",LOWER(TRIM('Meta import'!J9))="-")),"ad_name",IF(OR('Meta import'!K9="",OR(LOWER(TRIM('Meta import'!K9))="unknown",LOWER(TRIM('Meta import'!K9))="not applicable",LOWER(TRIM('Meta import'!K9))="n/a",LOWER(TRIM('Meta import'!K9))="na",LOWER(TRIM('Meta import'!K9))="pending",LOWER(TRIM('Meta import'!K9))="unavailable",LOWER(TRIM('Meta import'!K9))="denied",LOWER(TRIM('Meta import'!K9))="none",LOWER(TRIM('Meta import'!K9))="tbd",LOWER(TRIM('Meta import'!K9))="to be determined",LOWER(TRIM('Meta import'!K9))="-")),"date_start",IF(OR('Meta import'!L9="",OR(LOWER(TRIM('Meta import'!L9))="unknown",LOWER(TRIM('Meta import'!L9))="not applicable",LOWER(TRIM('Meta import'!L9))="n/a",LOWER(TRIM('Meta import'!L9))="na",LOWER(TRIM('Meta import'!L9))="pending",LOWER(TRIM('Meta import'!L9))="unavailable",LOWER(TRIM('Meta import'!L9))="denied",LOWER(TRIM('Meta import'!L9))="none",LOWER(TRIM('Meta import'!L9))="tbd",LOWER(TRIM('Meta import'!L9))="to be determined",LOWER(TRIM('Meta import'!L9))="-")),"date_stop",IF(OR('Meta import'!M9="",OR(LOWER(TRIM('Meta import'!M9))="unknown",LOWER(TRIM('Meta import'!M9))="not applicable",LOWER(TRIM('Meta import'!M9))="n/a",LOWER(TRIM('Meta import'!M9))="na",LOWER(TRIM('Meta import'!M9))="pending",LOWER(TRIM('Meta import'!M9))="unavailable",LOWER(TRIM('Meta import'!M9))="denied",LOWER(TRIM('Meta import'!M9))="none",LOWER(TRIM('Meta import'!M9))="tbd",LOWER(TRIM('Meta import'!M9))="to be determined",LOWER(TRIM('Meta import'!M9))="-")),"currency",IF(OR('Meta import'!N9="",OR(LOWER(TRIM('Meta import'!N9))="unknown",LOWER(TRIM('Meta import'!N9))="not applicable",LOWER(TRIM('Meta import'!N9))="n/a",LOWER(TRIM('Meta import'!N9))="na",LOWER(TRIM('Meta import'!N9))="pending",LOWER(TRIM('Meta import'!N9))="unavailable",LOWER(TRIM('Meta import'!N9))="denied",LOWER(TRIM('Meta import'!N9))="none",LOWER(TRIM('Meta import'!N9))="tbd",LOWER(TRIM('Meta import'!N9))="to be determined",LOWER(TRIM('Meta import'!N9))="-")),"spend",IF(OR('Meta import'!O9="",OR(LOWER(TRIM('Meta import'!O9))="unknown",LOWER(TRIM('Meta import'!O9))="not applicable",LOWER(TRIM('Meta import'!O9))="n/a",LOWER(TRIM('Meta import'!O9))="na",LOWER(TRIM('Meta import'!O9))="pending",LOWER(TRIM('Meta import'!O9))="unavailable",LOWER(TRIM('Meta import'!O9))="denied",LOWER(TRIM('Meta import'!O9))="none",LOWER(TRIM('Meta import'!O9))="tbd",LOWER(TRIM('Meta import'!O9))="to be determined",LOWER(TRIM('Meta import'!O9))="-")),"impressions",IF(OR('Meta import'!P9="",OR(LOWER(TRIM('Meta import'!P9))="unknown",LOWER(TRIM('Meta import'!P9))="not applicable",LOWER(TRIM('Meta import'!P9))="n/a",LOWER(TRIM('Meta import'!P9))="na",LOWER(TRIM('Meta import'!P9))="pending",LOWER(TRIM('Meta import'!P9))="unavailable",LOWER(TRIM('Meta import'!P9))="denied",LOWER(TRIM('Meta import'!P9))="none",LOWER(TRIM('Meta import'!P9))="tbd",LOWER(TRIM('Meta import'!P9))="to be determined",LOWER(TRIM('Meta import'!P9))="-")),"link_clicks",IF(OR('Meta import'!Q9="",OR(LOWER(TRIM('Meta import'!Q9))="unknown",LOWER(TRIM('Meta import'!Q9))="not applicable",LOWER(TRIM('Meta import'!Q9))="n/a",LOWER(TRIM('Meta import'!Q9))="na",LOWER(TRIM('Meta import'!Q9))="pending",LOWER(TRIM('Meta import'!Q9))="unavailable",LOWER(TRIM('Meta import'!Q9))="denied",LOWER(TRIM('Meta import'!Q9))="none",LOWER(TRIM('Meta import'!Q9))="tbd",LOWER(TRIM('Meta import'!Q9))="to be determined",LOWER(TRIM('Meta import'!Q9))="-")),"platform_action_name",IF(OR('Meta import'!R9="",OR(LOWER(TRIM('Meta import'!R9))="unknown",LOWER(TRIM('Meta import'!R9))="not applicable",LOWER(TRIM('Meta import'!R9))="n/a",LOWER(TRIM('Meta import'!R9))="na",LOWER(TRIM('Meta import'!R9))="pending",LOWER(TRIM('Meta import'!R9))="unavailable",LOWER(TRIM('Meta import'!R9))="denied",LOWER(TRIM('Meta import'!R9))="none",LOWER(TRIM('Meta import'!R9))="tbd",LOWER(TRIM('Meta import'!R9))="to be determined",LOWER(TRIM('Meta import'!R9))="-")),"platform_attributed_actions","source_row_id")))))))))))))))))),IF(D41="INVALID_NUMERIC",IF(NOT(ISNUMBER('Meta import'!N9)),"spend",IF(OR(NOT(ISNUMBER('Meta import'!O9)),'Meta import'!O9&lt;&gt;INT('Meta import'!O9)),"impressions",IF(OR(NOT(ISNUMBER('Meta import'!P9)),'Meta import'!P9&lt;&gt;INT('Meta import'!P9)),"link_clicks",IF(OR(NOT(ISNUMBER('Meta import'!R9)),'Meta import'!R9&lt;&gt;INT('Meta import'!R9)),"platform_attributed_actions","spend")))),IF(D41="NEGATIVE_VALUE",IF('Meta import'!N9&lt;0,"spend",IF('Meta import'!O9&lt;0,"impressions",IF('Meta import'!P9&lt;0,"link_clicks",IF('Meta import'!R9&lt;0,"platform_attributed_actions","spend")))),IF(D41="DUPLICATE_GRAIN_GROUP","ad_id",IF(D41="MIXED_ACCOUNT","account_id",IF(D41="MIXED_CURRENCY","currency",IF(D41="OUT_OF_SCOPE_WINDOW","date_start",IF(D41="MIXED_ACTION","platform_action_name","source_row_id"))))))))</x:f>
        <x:v>source_row_id</x:v>
      </x:c>
      <x:c r="D41" t="str">
        <x:f>IF('Meta import'!T9="","",'Meta import'!T9)</x:f>
      </x:c>
      <x:c r="E41" t="str">
        <x:f>IF(D41="","","Hold")</x:f>
      </x:c>
      <x:c r="F41" t="str">
        <x:f>IF(D41="","","Resolve the cited source row and refresh the report.")</x:f>
      </x:c>
      <x:c r="G41" t="str">
        <x:f>IF(D41="","",B41&amp;" "&amp;C41&amp;" "&amp;D41)</x:f>
      </x:c>
    </x:row>
    <x:row r="42">
      <x:c r="A42" t="str">
        <x:v>meta</x:v>
      </x:c>
      <x:c r="B42" t="str">
        <x:f>IF('Meta import'!A10="","",'Meta import'!A10)</x:f>
      </x:c>
      <x:c r="C42" t="str">
        <x:f>IF(D42="MISSING_OR_PLACEHOLDER",IF(OR('Meta import'!A10="",OR(LOWER(TRIM('Meta import'!A10))="unknown",LOWER(TRIM('Meta import'!A10))="not applicable",LOWER(TRIM('Meta import'!A10))="n/a",LOWER(TRIM('Meta import'!A10))="na",LOWER(TRIM('Meta import'!A10))="pending",LOWER(TRIM('Meta import'!A10))="unavailable",LOWER(TRIM('Meta import'!A10))="denied",LOWER(TRIM('Meta import'!A10))="none",LOWER(TRIM('Meta import'!A10))="tbd",LOWER(TRIM('Meta import'!A10))="to be determined",LOWER(TRIM('Meta import'!A10))="-")),"source_row_id",IF(OR('Meta import'!B10="",OR(LOWER(TRIM('Meta import'!B10))="unknown",LOWER(TRIM('Meta import'!B10))="not applicable",LOWER(TRIM('Meta import'!B10))="n/a",LOWER(TRIM('Meta import'!B10))="na",LOWER(TRIM('Meta import'!B10))="pending",LOWER(TRIM('Meta import'!B10))="unavailable",LOWER(TRIM('Meta import'!B10))="denied",LOWER(TRIM('Meta import'!B10))="none",LOWER(TRIM('Meta import'!B10))="tbd",LOWER(TRIM('Meta import'!B10))="to be determined",LOWER(TRIM('Meta import'!B10))="-")),"source_file",IF(OR('Meta import'!C10="",OR(LOWER(TRIM('Meta import'!C10))="unknown",LOWER(TRIM('Meta import'!C10))="not applicable",LOWER(TRIM('Meta import'!C10))="n/a",LOWER(TRIM('Meta import'!C10))="na",LOWER(TRIM('Meta import'!C10))="pending",LOWER(TRIM('Meta import'!C10))="unavailable",LOWER(TRIM('Meta import'!C10))="denied",LOWER(TRIM('Meta import'!C10))="none",LOWER(TRIM('Meta import'!C10))="tbd",LOWER(TRIM('Meta import'!C10))="to be determined",LOWER(TRIM('Meta import'!C10))="-")),"source_reference",IF(OR('Meta import'!D10="",OR(LOWER(TRIM('Meta import'!D10))="unknown",LOWER(TRIM('Meta import'!D10))="not applicable",LOWER(TRIM('Meta import'!D10))="n/a",LOWER(TRIM('Meta import'!D10))="na",LOWER(TRIM('Meta import'!D10))="pending",LOWER(TRIM('Meta import'!D10))="unavailable",LOWER(TRIM('Meta import'!D10))="denied",LOWER(TRIM('Meta import'!D10))="none",LOWER(TRIM('Meta import'!D10))="tbd",LOWER(TRIM('Meta import'!D10))="to be determined",LOWER(TRIM('Meta import'!D10))="-")),"account_id",IF(OR('Meta import'!E10="",OR(LOWER(TRIM('Meta import'!E10))="unknown",LOWER(TRIM('Meta import'!E10))="not applicable",LOWER(TRIM('Meta import'!E10))="n/a",LOWER(TRIM('Meta import'!E10))="na",LOWER(TRIM('Meta import'!E10))="pending",LOWER(TRIM('Meta import'!E10))="unavailable",LOWER(TRIM('Meta import'!E10))="denied",LOWER(TRIM('Meta import'!E10))="none",LOWER(TRIM('Meta import'!E10))="tbd",LOWER(TRIM('Meta import'!E10))="to be determined",LOWER(TRIM('Meta import'!E10))="-")),"campaign_id",IF(OR('Meta import'!F10="",OR(LOWER(TRIM('Meta import'!F10))="unknown",LOWER(TRIM('Meta import'!F10))="not applicable",LOWER(TRIM('Meta import'!F10))="n/a",LOWER(TRIM('Meta import'!F10))="na",LOWER(TRIM('Meta import'!F10))="pending",LOWER(TRIM('Meta import'!F10))="unavailable",LOWER(TRIM('Meta import'!F10))="denied",LOWER(TRIM('Meta import'!F10))="none",LOWER(TRIM('Meta import'!F10))="tbd",LOWER(TRIM('Meta import'!F10))="to be determined",LOWER(TRIM('Meta import'!F10))="-")),"campaign_name",IF(OR('Meta import'!G10="",OR(LOWER(TRIM('Meta import'!G10))="unknown",LOWER(TRIM('Meta import'!G10))="not applicable",LOWER(TRIM('Meta import'!G10))="n/a",LOWER(TRIM('Meta import'!G10))="na",LOWER(TRIM('Meta import'!G10))="pending",LOWER(TRIM('Meta import'!G10))="unavailable",LOWER(TRIM('Meta import'!G10))="denied",LOWER(TRIM('Meta import'!G10))="none",LOWER(TRIM('Meta import'!G10))="tbd",LOWER(TRIM('Meta import'!G10))="to be determined",LOWER(TRIM('Meta import'!G10))="-")),"adset_id",IF(OR('Meta import'!H10="",OR(LOWER(TRIM('Meta import'!H10))="unknown",LOWER(TRIM('Meta import'!H10))="not applicable",LOWER(TRIM('Meta import'!H10))="n/a",LOWER(TRIM('Meta import'!H10))="na",LOWER(TRIM('Meta import'!H10))="pending",LOWER(TRIM('Meta import'!H10))="unavailable",LOWER(TRIM('Meta import'!H10))="denied",LOWER(TRIM('Meta import'!H10))="none",LOWER(TRIM('Meta import'!H10))="tbd",LOWER(TRIM('Meta import'!H10))="to be determined",LOWER(TRIM('Meta import'!H10))="-")),"adset_name",IF(OR('Meta import'!I10="",OR(LOWER(TRIM('Meta import'!I10))="unknown",LOWER(TRIM('Meta import'!I10))="not applicable",LOWER(TRIM('Meta import'!I10))="n/a",LOWER(TRIM('Meta import'!I10))="na",LOWER(TRIM('Meta import'!I10))="pending",LOWER(TRIM('Meta import'!I10))="unavailable",LOWER(TRIM('Meta import'!I10))="denied",LOWER(TRIM('Meta import'!I10))="none",LOWER(TRIM('Meta import'!I10))="tbd",LOWER(TRIM('Meta import'!I10))="to be determined",LOWER(TRIM('Meta import'!I10))="-")),"ad_id",IF(OR('Meta import'!J10="",OR(LOWER(TRIM('Meta import'!J10))="unknown",LOWER(TRIM('Meta import'!J10))="not applicable",LOWER(TRIM('Meta import'!J10))="n/a",LOWER(TRIM('Meta import'!J10))="na",LOWER(TRIM('Meta import'!J10))="pending",LOWER(TRIM('Meta import'!J10))="unavailable",LOWER(TRIM('Meta import'!J10))="denied",LOWER(TRIM('Meta import'!J10))="none",LOWER(TRIM('Meta import'!J10))="tbd",LOWER(TRIM('Meta import'!J10))="to be determined",LOWER(TRIM('Meta import'!J10))="-")),"ad_name",IF(OR('Meta import'!K10="",OR(LOWER(TRIM('Meta import'!K10))="unknown",LOWER(TRIM('Meta import'!K10))="not applicable",LOWER(TRIM('Meta import'!K10))="n/a",LOWER(TRIM('Meta import'!K10))="na",LOWER(TRIM('Meta import'!K10))="pending",LOWER(TRIM('Meta import'!K10))="unavailable",LOWER(TRIM('Meta import'!K10))="denied",LOWER(TRIM('Meta import'!K10))="none",LOWER(TRIM('Meta import'!K10))="tbd",LOWER(TRIM('Meta import'!K10))="to be determined",LOWER(TRIM('Meta import'!K10))="-")),"date_start",IF(OR('Meta import'!L10="",OR(LOWER(TRIM('Meta import'!L10))="unknown",LOWER(TRIM('Meta import'!L10))="not applicable",LOWER(TRIM('Meta import'!L10))="n/a",LOWER(TRIM('Meta import'!L10))="na",LOWER(TRIM('Meta import'!L10))="pending",LOWER(TRIM('Meta import'!L10))="unavailable",LOWER(TRIM('Meta import'!L10))="denied",LOWER(TRIM('Meta import'!L10))="none",LOWER(TRIM('Meta import'!L10))="tbd",LOWER(TRIM('Meta import'!L10))="to be determined",LOWER(TRIM('Meta import'!L10))="-")),"date_stop",IF(OR('Meta import'!M10="",OR(LOWER(TRIM('Meta import'!M10))="unknown",LOWER(TRIM('Meta import'!M10))="not applicable",LOWER(TRIM('Meta import'!M10))="n/a",LOWER(TRIM('Meta import'!M10))="na",LOWER(TRIM('Meta import'!M10))="pending",LOWER(TRIM('Meta import'!M10))="unavailable",LOWER(TRIM('Meta import'!M10))="denied",LOWER(TRIM('Meta import'!M10))="none",LOWER(TRIM('Meta import'!M10))="tbd",LOWER(TRIM('Meta import'!M10))="to be determined",LOWER(TRIM('Meta import'!M10))="-")),"currency",IF(OR('Meta import'!N10="",OR(LOWER(TRIM('Meta import'!N10))="unknown",LOWER(TRIM('Meta import'!N10))="not applicable",LOWER(TRIM('Meta import'!N10))="n/a",LOWER(TRIM('Meta import'!N10))="na",LOWER(TRIM('Meta import'!N10))="pending",LOWER(TRIM('Meta import'!N10))="unavailable",LOWER(TRIM('Meta import'!N10))="denied",LOWER(TRIM('Meta import'!N10))="none",LOWER(TRIM('Meta import'!N10))="tbd",LOWER(TRIM('Meta import'!N10))="to be determined",LOWER(TRIM('Meta import'!N10))="-")),"spend",IF(OR('Meta import'!O10="",OR(LOWER(TRIM('Meta import'!O10))="unknown",LOWER(TRIM('Meta import'!O10))="not applicable",LOWER(TRIM('Meta import'!O10))="n/a",LOWER(TRIM('Meta import'!O10))="na",LOWER(TRIM('Meta import'!O10))="pending",LOWER(TRIM('Meta import'!O10))="unavailable",LOWER(TRIM('Meta import'!O10))="denied",LOWER(TRIM('Meta import'!O10))="none",LOWER(TRIM('Meta import'!O10))="tbd",LOWER(TRIM('Meta import'!O10))="to be determined",LOWER(TRIM('Meta import'!O10))="-")),"impressions",IF(OR('Meta import'!P10="",OR(LOWER(TRIM('Meta import'!P10))="unknown",LOWER(TRIM('Meta import'!P10))="not applicable",LOWER(TRIM('Meta import'!P10))="n/a",LOWER(TRIM('Meta import'!P10))="na",LOWER(TRIM('Meta import'!P10))="pending",LOWER(TRIM('Meta import'!P10))="unavailable",LOWER(TRIM('Meta import'!P10))="denied",LOWER(TRIM('Meta import'!P10))="none",LOWER(TRIM('Meta import'!P10))="tbd",LOWER(TRIM('Meta import'!P10))="to be determined",LOWER(TRIM('Meta import'!P10))="-")),"link_clicks",IF(OR('Meta import'!Q10="",OR(LOWER(TRIM('Meta import'!Q10))="unknown",LOWER(TRIM('Meta import'!Q10))="not applicable",LOWER(TRIM('Meta import'!Q10))="n/a",LOWER(TRIM('Meta import'!Q10))="na",LOWER(TRIM('Meta import'!Q10))="pending",LOWER(TRIM('Meta import'!Q10))="unavailable",LOWER(TRIM('Meta import'!Q10))="denied",LOWER(TRIM('Meta import'!Q10))="none",LOWER(TRIM('Meta import'!Q10))="tbd",LOWER(TRIM('Meta import'!Q10))="to be determined",LOWER(TRIM('Meta import'!Q10))="-")),"platform_action_name",IF(OR('Meta import'!R10="",OR(LOWER(TRIM('Meta import'!R10))="unknown",LOWER(TRIM('Meta import'!R10))="not applicable",LOWER(TRIM('Meta import'!R10))="n/a",LOWER(TRIM('Meta import'!R10))="na",LOWER(TRIM('Meta import'!R10))="pending",LOWER(TRIM('Meta import'!R10))="unavailable",LOWER(TRIM('Meta import'!R10))="denied",LOWER(TRIM('Meta import'!R10))="none",LOWER(TRIM('Meta import'!R10))="tbd",LOWER(TRIM('Meta import'!R10))="to be determined",LOWER(TRIM('Meta import'!R10))="-")),"platform_attributed_actions","source_row_id")))))))))))))))))),IF(D42="INVALID_NUMERIC",IF(NOT(ISNUMBER('Meta import'!N10)),"spend",IF(OR(NOT(ISNUMBER('Meta import'!O10)),'Meta import'!O10&lt;&gt;INT('Meta import'!O10)),"impressions",IF(OR(NOT(ISNUMBER('Meta import'!P10)),'Meta import'!P10&lt;&gt;INT('Meta import'!P10)),"link_clicks",IF(OR(NOT(ISNUMBER('Meta import'!R10)),'Meta import'!R10&lt;&gt;INT('Meta import'!R10)),"platform_attributed_actions","spend")))),IF(D42="NEGATIVE_VALUE",IF('Meta import'!N10&lt;0,"spend",IF('Meta import'!O10&lt;0,"impressions",IF('Meta import'!P10&lt;0,"link_clicks",IF('Meta import'!R10&lt;0,"platform_attributed_actions","spend")))),IF(D42="DUPLICATE_GRAIN_GROUP","ad_id",IF(D42="MIXED_ACCOUNT","account_id",IF(D42="MIXED_CURRENCY","currency",IF(D42="OUT_OF_SCOPE_WINDOW","date_start",IF(D42="MIXED_ACTION","platform_action_name","source_row_id"))))))))</x:f>
        <x:v>source_row_id</x:v>
      </x:c>
      <x:c r="D42" t="str">
        <x:f>IF('Meta import'!T10="","",'Meta import'!T10)</x:f>
      </x:c>
      <x:c r="E42" t="str">
        <x:f>IF(D42="","","Hold")</x:f>
      </x:c>
      <x:c r="F42" t="str">
        <x:f>IF(D42="","","Resolve the cited source row and refresh the report.")</x:f>
      </x:c>
      <x:c r="G42" t="str">
        <x:f>IF(D42="","",B42&amp;" "&amp;C42&amp;" "&amp;D42)</x:f>
      </x:c>
    </x:row>
    <x:row r="43">
      <x:c r="A43" t="str">
        <x:v>meta</x:v>
      </x:c>
      <x:c r="B43" t="str">
        <x:f>IF('Meta import'!A11="","",'Meta import'!A11)</x:f>
      </x:c>
      <x:c r="C43" t="str">
        <x:f>IF(D43="MISSING_OR_PLACEHOLDER",IF(OR('Meta import'!A11="",OR(LOWER(TRIM('Meta import'!A11))="unknown",LOWER(TRIM('Meta import'!A11))="not applicable",LOWER(TRIM('Meta import'!A11))="n/a",LOWER(TRIM('Meta import'!A11))="na",LOWER(TRIM('Meta import'!A11))="pending",LOWER(TRIM('Meta import'!A11))="unavailable",LOWER(TRIM('Meta import'!A11))="denied",LOWER(TRIM('Meta import'!A11))="none",LOWER(TRIM('Meta import'!A11))="tbd",LOWER(TRIM('Meta import'!A11))="to be determined",LOWER(TRIM('Meta import'!A11))="-")),"source_row_id",IF(OR('Meta import'!B11="",OR(LOWER(TRIM('Meta import'!B11))="unknown",LOWER(TRIM('Meta import'!B11))="not applicable",LOWER(TRIM('Meta import'!B11))="n/a",LOWER(TRIM('Meta import'!B11))="na",LOWER(TRIM('Meta import'!B11))="pending",LOWER(TRIM('Meta import'!B11))="unavailable",LOWER(TRIM('Meta import'!B11))="denied",LOWER(TRIM('Meta import'!B11))="none",LOWER(TRIM('Meta import'!B11))="tbd",LOWER(TRIM('Meta import'!B11))="to be determined",LOWER(TRIM('Meta import'!B11))="-")),"source_file",IF(OR('Meta import'!C11="",OR(LOWER(TRIM('Meta import'!C11))="unknown",LOWER(TRIM('Meta import'!C11))="not applicable",LOWER(TRIM('Meta import'!C11))="n/a",LOWER(TRIM('Meta import'!C11))="na",LOWER(TRIM('Meta import'!C11))="pending",LOWER(TRIM('Meta import'!C11))="unavailable",LOWER(TRIM('Meta import'!C11))="denied",LOWER(TRIM('Meta import'!C11))="none",LOWER(TRIM('Meta import'!C11))="tbd",LOWER(TRIM('Meta import'!C11))="to be determined",LOWER(TRIM('Meta import'!C11))="-")),"source_reference",IF(OR('Meta import'!D11="",OR(LOWER(TRIM('Meta import'!D11))="unknown",LOWER(TRIM('Meta import'!D11))="not applicable",LOWER(TRIM('Meta import'!D11))="n/a",LOWER(TRIM('Meta import'!D11))="na",LOWER(TRIM('Meta import'!D11))="pending",LOWER(TRIM('Meta import'!D11))="unavailable",LOWER(TRIM('Meta import'!D11))="denied",LOWER(TRIM('Meta import'!D11))="none",LOWER(TRIM('Meta import'!D11))="tbd",LOWER(TRIM('Meta import'!D11))="to be determined",LOWER(TRIM('Meta import'!D11))="-")),"account_id",IF(OR('Meta import'!E11="",OR(LOWER(TRIM('Meta import'!E11))="unknown",LOWER(TRIM('Meta import'!E11))="not applicable",LOWER(TRIM('Meta import'!E11))="n/a",LOWER(TRIM('Meta import'!E11))="na",LOWER(TRIM('Meta import'!E11))="pending",LOWER(TRIM('Meta import'!E11))="unavailable",LOWER(TRIM('Meta import'!E11))="denied",LOWER(TRIM('Meta import'!E11))="none",LOWER(TRIM('Meta import'!E11))="tbd",LOWER(TRIM('Meta import'!E11))="to be determined",LOWER(TRIM('Meta import'!E11))="-")),"campaign_id",IF(OR('Meta import'!F11="",OR(LOWER(TRIM('Meta import'!F11))="unknown",LOWER(TRIM('Meta import'!F11))="not applicable",LOWER(TRIM('Meta import'!F11))="n/a",LOWER(TRIM('Meta import'!F11))="na",LOWER(TRIM('Meta import'!F11))="pending",LOWER(TRIM('Meta import'!F11))="unavailable",LOWER(TRIM('Meta import'!F11))="denied",LOWER(TRIM('Meta import'!F11))="none",LOWER(TRIM('Meta import'!F11))="tbd",LOWER(TRIM('Meta import'!F11))="to be determined",LOWER(TRIM('Meta import'!F11))="-")),"campaign_name",IF(OR('Meta import'!G11="",OR(LOWER(TRIM('Meta import'!G11))="unknown",LOWER(TRIM('Meta import'!G11))="not applicable",LOWER(TRIM('Meta import'!G11))="n/a",LOWER(TRIM('Meta import'!G11))="na",LOWER(TRIM('Meta import'!G11))="pending",LOWER(TRIM('Meta import'!G11))="unavailable",LOWER(TRIM('Meta import'!G11))="denied",LOWER(TRIM('Meta import'!G11))="none",LOWER(TRIM('Meta import'!G11))="tbd",LOWER(TRIM('Meta import'!G11))="to be determined",LOWER(TRIM('Meta import'!G11))="-")),"adset_id",IF(OR('Meta import'!H11="",OR(LOWER(TRIM('Meta import'!H11))="unknown",LOWER(TRIM('Meta import'!H11))="not applicable",LOWER(TRIM('Meta import'!H11))="n/a",LOWER(TRIM('Meta import'!H11))="na",LOWER(TRIM('Meta import'!H11))="pending",LOWER(TRIM('Meta import'!H11))="unavailable",LOWER(TRIM('Meta import'!H11))="denied",LOWER(TRIM('Meta import'!H11))="none",LOWER(TRIM('Meta import'!H11))="tbd",LOWER(TRIM('Meta import'!H11))="to be determined",LOWER(TRIM('Meta import'!H11))="-")),"adset_name",IF(OR('Meta import'!I11="",OR(LOWER(TRIM('Meta import'!I11))="unknown",LOWER(TRIM('Meta import'!I11))="not applicable",LOWER(TRIM('Meta import'!I11))="n/a",LOWER(TRIM('Meta import'!I11))="na",LOWER(TRIM('Meta import'!I11))="pending",LOWER(TRIM('Meta import'!I11))="unavailable",LOWER(TRIM('Meta import'!I11))="denied",LOWER(TRIM('Meta import'!I11))="none",LOWER(TRIM('Meta import'!I11))="tbd",LOWER(TRIM('Meta import'!I11))="to be determined",LOWER(TRIM('Meta import'!I11))="-")),"ad_id",IF(OR('Meta import'!J11="",OR(LOWER(TRIM('Meta import'!J11))="unknown",LOWER(TRIM('Meta import'!J11))="not applicable",LOWER(TRIM('Meta import'!J11))="n/a",LOWER(TRIM('Meta import'!J11))="na",LOWER(TRIM('Meta import'!J11))="pending",LOWER(TRIM('Meta import'!J11))="unavailable",LOWER(TRIM('Meta import'!J11))="denied",LOWER(TRIM('Meta import'!J11))="none",LOWER(TRIM('Meta import'!J11))="tbd",LOWER(TRIM('Meta import'!J11))="to be determined",LOWER(TRIM('Meta import'!J11))="-")),"ad_name",IF(OR('Meta import'!K11="",OR(LOWER(TRIM('Meta import'!K11))="unknown",LOWER(TRIM('Meta import'!K11))="not applicable",LOWER(TRIM('Meta import'!K11))="n/a",LOWER(TRIM('Meta import'!K11))="na",LOWER(TRIM('Meta import'!K11))="pending",LOWER(TRIM('Meta import'!K11))="unavailable",LOWER(TRIM('Meta import'!K11))="denied",LOWER(TRIM('Meta import'!K11))="none",LOWER(TRIM('Meta import'!K11))="tbd",LOWER(TRIM('Meta import'!K11))="to be determined",LOWER(TRIM('Meta import'!K11))="-")),"date_start",IF(OR('Meta import'!L11="",OR(LOWER(TRIM('Meta import'!L11))="unknown",LOWER(TRIM('Meta import'!L11))="not applicable",LOWER(TRIM('Meta import'!L11))="n/a",LOWER(TRIM('Meta import'!L11))="na",LOWER(TRIM('Meta import'!L11))="pending",LOWER(TRIM('Meta import'!L11))="unavailable",LOWER(TRIM('Meta import'!L11))="denied",LOWER(TRIM('Meta import'!L11))="none",LOWER(TRIM('Meta import'!L11))="tbd",LOWER(TRIM('Meta import'!L11))="to be determined",LOWER(TRIM('Meta import'!L11))="-")),"date_stop",IF(OR('Meta import'!M11="",OR(LOWER(TRIM('Meta import'!M11))="unknown",LOWER(TRIM('Meta import'!M11))="not applicable",LOWER(TRIM('Meta import'!M11))="n/a",LOWER(TRIM('Meta import'!M11))="na",LOWER(TRIM('Meta import'!M11))="pending",LOWER(TRIM('Meta import'!M11))="unavailable",LOWER(TRIM('Meta import'!M11))="denied",LOWER(TRIM('Meta import'!M11))="none",LOWER(TRIM('Meta import'!M11))="tbd",LOWER(TRIM('Meta import'!M11))="to be determined",LOWER(TRIM('Meta import'!M11))="-")),"currency",IF(OR('Meta import'!N11="",OR(LOWER(TRIM('Meta import'!N11))="unknown",LOWER(TRIM('Meta import'!N11))="not applicable",LOWER(TRIM('Meta import'!N11))="n/a",LOWER(TRIM('Meta import'!N11))="na",LOWER(TRIM('Meta import'!N11))="pending",LOWER(TRIM('Meta import'!N11))="unavailable",LOWER(TRIM('Meta import'!N11))="denied",LOWER(TRIM('Meta import'!N11))="none",LOWER(TRIM('Meta import'!N11))="tbd",LOWER(TRIM('Meta import'!N11))="to be determined",LOWER(TRIM('Meta import'!N11))="-")),"spend",IF(OR('Meta import'!O11="",OR(LOWER(TRIM('Meta import'!O11))="unknown",LOWER(TRIM('Meta import'!O11))="not applicable",LOWER(TRIM('Meta import'!O11))="n/a",LOWER(TRIM('Meta import'!O11))="na",LOWER(TRIM('Meta import'!O11))="pending",LOWER(TRIM('Meta import'!O11))="unavailable",LOWER(TRIM('Meta import'!O11))="denied",LOWER(TRIM('Meta import'!O11))="none",LOWER(TRIM('Meta import'!O11))="tbd",LOWER(TRIM('Meta import'!O11))="to be determined",LOWER(TRIM('Meta import'!O11))="-")),"impressions",IF(OR('Meta import'!P11="",OR(LOWER(TRIM('Meta import'!P11))="unknown",LOWER(TRIM('Meta import'!P11))="not applicable",LOWER(TRIM('Meta import'!P11))="n/a",LOWER(TRIM('Meta import'!P11))="na",LOWER(TRIM('Meta import'!P11))="pending",LOWER(TRIM('Meta import'!P11))="unavailable",LOWER(TRIM('Meta import'!P11))="denied",LOWER(TRIM('Meta import'!P11))="none",LOWER(TRIM('Meta import'!P11))="tbd",LOWER(TRIM('Meta import'!P11))="to be determined",LOWER(TRIM('Meta import'!P11))="-")),"link_clicks",IF(OR('Meta import'!Q11="",OR(LOWER(TRIM('Meta import'!Q11))="unknown",LOWER(TRIM('Meta import'!Q11))="not applicable",LOWER(TRIM('Meta import'!Q11))="n/a",LOWER(TRIM('Meta import'!Q11))="na",LOWER(TRIM('Meta import'!Q11))="pending",LOWER(TRIM('Meta import'!Q11))="unavailable",LOWER(TRIM('Meta import'!Q11))="denied",LOWER(TRIM('Meta import'!Q11))="none",LOWER(TRIM('Meta import'!Q11))="tbd",LOWER(TRIM('Meta import'!Q11))="to be determined",LOWER(TRIM('Meta import'!Q11))="-")),"platform_action_name",IF(OR('Meta import'!R11="",OR(LOWER(TRIM('Meta import'!R11))="unknown",LOWER(TRIM('Meta import'!R11))="not applicable",LOWER(TRIM('Meta import'!R11))="n/a",LOWER(TRIM('Meta import'!R11))="na",LOWER(TRIM('Meta import'!R11))="pending",LOWER(TRIM('Meta import'!R11))="unavailable",LOWER(TRIM('Meta import'!R11))="denied",LOWER(TRIM('Meta import'!R11))="none",LOWER(TRIM('Meta import'!R11))="tbd",LOWER(TRIM('Meta import'!R11))="to be determined",LOWER(TRIM('Meta import'!R11))="-")),"platform_attributed_actions","source_row_id")))))))))))))))))),IF(D43="INVALID_NUMERIC",IF(NOT(ISNUMBER('Meta import'!N11)),"spend",IF(OR(NOT(ISNUMBER('Meta import'!O11)),'Meta import'!O11&lt;&gt;INT('Meta import'!O11)),"impressions",IF(OR(NOT(ISNUMBER('Meta import'!P11)),'Meta import'!P11&lt;&gt;INT('Meta import'!P11)),"link_clicks",IF(OR(NOT(ISNUMBER('Meta import'!R11)),'Meta import'!R11&lt;&gt;INT('Meta import'!R11)),"platform_attributed_actions","spend")))),IF(D43="NEGATIVE_VALUE",IF('Meta import'!N11&lt;0,"spend",IF('Meta import'!O11&lt;0,"impressions",IF('Meta import'!P11&lt;0,"link_clicks",IF('Meta import'!R11&lt;0,"platform_attributed_actions","spend")))),IF(D43="DUPLICATE_GRAIN_GROUP","ad_id",IF(D43="MIXED_ACCOUNT","account_id",IF(D43="MIXED_CURRENCY","currency",IF(D43="OUT_OF_SCOPE_WINDOW","date_start",IF(D43="MIXED_ACTION","platform_action_name","source_row_id"))))))))</x:f>
        <x:v>source_row_id</x:v>
      </x:c>
      <x:c r="D43" t="str">
        <x:f>IF('Meta import'!T11="","",'Meta import'!T11)</x:f>
      </x:c>
      <x:c r="E43" t="str">
        <x:f>IF(D43="","","Hold")</x:f>
      </x:c>
      <x:c r="F43" t="str">
        <x:f>IF(D43="","","Resolve the cited source row and refresh the report.")</x:f>
      </x:c>
      <x:c r="G43" t="str">
        <x:f>IF(D43="","",B43&amp;" "&amp;C43&amp;" "&amp;D43)</x:f>
      </x:c>
    </x:row>
    <x:row r="44">
      <x:c r="A44" t="str">
        <x:v>meta</x:v>
      </x:c>
      <x:c r="B44" t="str">
        <x:f>IF('Meta import'!A12="","",'Meta import'!A12)</x:f>
      </x:c>
      <x:c r="C44" t="str">
        <x:f>IF(D44="MISSING_OR_PLACEHOLDER",IF(OR('Meta import'!A12="",OR(LOWER(TRIM('Meta import'!A12))="unknown",LOWER(TRIM('Meta import'!A12))="not applicable",LOWER(TRIM('Meta import'!A12))="n/a",LOWER(TRIM('Meta import'!A12))="na",LOWER(TRIM('Meta import'!A12))="pending",LOWER(TRIM('Meta import'!A12))="unavailable",LOWER(TRIM('Meta import'!A12))="denied",LOWER(TRIM('Meta import'!A12))="none",LOWER(TRIM('Meta import'!A12))="tbd",LOWER(TRIM('Meta import'!A12))="to be determined",LOWER(TRIM('Meta import'!A12))="-")),"source_row_id",IF(OR('Meta import'!B12="",OR(LOWER(TRIM('Meta import'!B12))="unknown",LOWER(TRIM('Meta import'!B12))="not applicable",LOWER(TRIM('Meta import'!B12))="n/a",LOWER(TRIM('Meta import'!B12))="na",LOWER(TRIM('Meta import'!B12))="pending",LOWER(TRIM('Meta import'!B12))="unavailable",LOWER(TRIM('Meta import'!B12))="denied",LOWER(TRIM('Meta import'!B12))="none",LOWER(TRIM('Meta import'!B12))="tbd",LOWER(TRIM('Meta import'!B12))="to be determined",LOWER(TRIM('Meta import'!B12))="-")),"source_file",IF(OR('Meta import'!C12="",OR(LOWER(TRIM('Meta import'!C12))="unknown",LOWER(TRIM('Meta import'!C12))="not applicable",LOWER(TRIM('Meta import'!C12))="n/a",LOWER(TRIM('Meta import'!C12))="na",LOWER(TRIM('Meta import'!C12))="pending",LOWER(TRIM('Meta import'!C12))="unavailable",LOWER(TRIM('Meta import'!C12))="denied",LOWER(TRIM('Meta import'!C12))="none",LOWER(TRIM('Meta import'!C12))="tbd",LOWER(TRIM('Meta import'!C12))="to be determined",LOWER(TRIM('Meta import'!C12))="-")),"source_reference",IF(OR('Meta import'!D12="",OR(LOWER(TRIM('Meta import'!D12))="unknown",LOWER(TRIM('Meta import'!D12))="not applicable",LOWER(TRIM('Meta import'!D12))="n/a",LOWER(TRIM('Meta import'!D12))="na",LOWER(TRIM('Meta import'!D12))="pending",LOWER(TRIM('Meta import'!D12))="unavailable",LOWER(TRIM('Meta import'!D12))="denied",LOWER(TRIM('Meta import'!D12))="none",LOWER(TRIM('Meta import'!D12))="tbd",LOWER(TRIM('Meta import'!D12))="to be determined",LOWER(TRIM('Meta import'!D12))="-")),"account_id",IF(OR('Meta import'!E12="",OR(LOWER(TRIM('Meta import'!E12))="unknown",LOWER(TRIM('Meta import'!E12))="not applicable",LOWER(TRIM('Meta import'!E12))="n/a",LOWER(TRIM('Meta import'!E12))="na",LOWER(TRIM('Meta import'!E12))="pending",LOWER(TRIM('Meta import'!E12))="unavailable",LOWER(TRIM('Meta import'!E12))="denied",LOWER(TRIM('Meta import'!E12))="none",LOWER(TRIM('Meta import'!E12))="tbd",LOWER(TRIM('Meta import'!E12))="to be determined",LOWER(TRIM('Meta import'!E12))="-")),"campaign_id",IF(OR('Meta import'!F12="",OR(LOWER(TRIM('Meta import'!F12))="unknown",LOWER(TRIM('Meta import'!F12))="not applicable",LOWER(TRIM('Meta import'!F12))="n/a",LOWER(TRIM('Meta import'!F12))="na",LOWER(TRIM('Meta import'!F12))="pending",LOWER(TRIM('Meta import'!F12))="unavailable",LOWER(TRIM('Meta import'!F12))="denied",LOWER(TRIM('Meta import'!F12))="none",LOWER(TRIM('Meta import'!F12))="tbd",LOWER(TRIM('Meta import'!F12))="to be determined",LOWER(TRIM('Meta import'!F12))="-")),"campaign_name",IF(OR('Meta import'!G12="",OR(LOWER(TRIM('Meta import'!G12))="unknown",LOWER(TRIM('Meta import'!G12))="not applicable",LOWER(TRIM('Meta import'!G12))="n/a",LOWER(TRIM('Meta import'!G12))="na",LOWER(TRIM('Meta import'!G12))="pending",LOWER(TRIM('Meta import'!G12))="unavailable",LOWER(TRIM('Meta import'!G12))="denied",LOWER(TRIM('Meta import'!G12))="none",LOWER(TRIM('Meta import'!G12))="tbd",LOWER(TRIM('Meta import'!G12))="to be determined",LOWER(TRIM('Meta import'!G12))="-")),"adset_id",IF(OR('Meta import'!H12="",OR(LOWER(TRIM('Meta import'!H12))="unknown",LOWER(TRIM('Meta import'!H12))="not applicable",LOWER(TRIM('Meta import'!H12))="n/a",LOWER(TRIM('Meta import'!H12))="na",LOWER(TRIM('Meta import'!H12))="pending",LOWER(TRIM('Meta import'!H12))="unavailable",LOWER(TRIM('Meta import'!H12))="denied",LOWER(TRIM('Meta import'!H12))="none",LOWER(TRIM('Meta import'!H12))="tbd",LOWER(TRIM('Meta import'!H12))="to be determined",LOWER(TRIM('Meta import'!H12))="-")),"adset_name",IF(OR('Meta import'!I12="",OR(LOWER(TRIM('Meta import'!I12))="unknown",LOWER(TRIM('Meta import'!I12))="not applicable",LOWER(TRIM('Meta import'!I12))="n/a",LOWER(TRIM('Meta import'!I12))="na",LOWER(TRIM('Meta import'!I12))="pending",LOWER(TRIM('Meta import'!I12))="unavailable",LOWER(TRIM('Meta import'!I12))="denied",LOWER(TRIM('Meta import'!I12))="none",LOWER(TRIM('Meta import'!I12))="tbd",LOWER(TRIM('Meta import'!I12))="to be determined",LOWER(TRIM('Meta import'!I12))="-")),"ad_id",IF(OR('Meta import'!J12="",OR(LOWER(TRIM('Meta import'!J12))="unknown",LOWER(TRIM('Meta import'!J12))="not applicable",LOWER(TRIM('Meta import'!J12))="n/a",LOWER(TRIM('Meta import'!J12))="na",LOWER(TRIM('Meta import'!J12))="pending",LOWER(TRIM('Meta import'!J12))="unavailable",LOWER(TRIM('Meta import'!J12))="denied",LOWER(TRIM('Meta import'!J12))="none",LOWER(TRIM('Meta import'!J12))="tbd",LOWER(TRIM('Meta import'!J12))="to be determined",LOWER(TRIM('Meta import'!J12))="-")),"ad_name",IF(OR('Meta import'!K12="",OR(LOWER(TRIM('Meta import'!K12))="unknown",LOWER(TRIM('Meta import'!K12))="not applicable",LOWER(TRIM('Meta import'!K12))="n/a",LOWER(TRIM('Meta import'!K12))="na",LOWER(TRIM('Meta import'!K12))="pending",LOWER(TRIM('Meta import'!K12))="unavailable",LOWER(TRIM('Meta import'!K12))="denied",LOWER(TRIM('Meta import'!K12))="none",LOWER(TRIM('Meta import'!K12))="tbd",LOWER(TRIM('Meta import'!K12))="to be determined",LOWER(TRIM('Meta import'!K12))="-")),"date_start",IF(OR('Meta import'!L12="",OR(LOWER(TRIM('Meta import'!L12))="unknown",LOWER(TRIM('Meta import'!L12))="not applicable",LOWER(TRIM('Meta import'!L12))="n/a",LOWER(TRIM('Meta import'!L12))="na",LOWER(TRIM('Meta import'!L12))="pending",LOWER(TRIM('Meta import'!L12))="unavailable",LOWER(TRIM('Meta import'!L12))="denied",LOWER(TRIM('Meta import'!L12))="none",LOWER(TRIM('Meta import'!L12))="tbd",LOWER(TRIM('Meta import'!L12))="to be determined",LOWER(TRIM('Meta import'!L12))="-")),"date_stop",IF(OR('Meta import'!M12="",OR(LOWER(TRIM('Meta import'!M12))="unknown",LOWER(TRIM('Meta import'!M12))="not applicable",LOWER(TRIM('Meta import'!M12))="n/a",LOWER(TRIM('Meta import'!M12))="na",LOWER(TRIM('Meta import'!M12))="pending",LOWER(TRIM('Meta import'!M12))="unavailable",LOWER(TRIM('Meta import'!M12))="denied",LOWER(TRIM('Meta import'!M12))="none",LOWER(TRIM('Meta import'!M12))="tbd",LOWER(TRIM('Meta import'!M12))="to be determined",LOWER(TRIM('Meta import'!M12))="-")),"currency",IF(OR('Meta import'!N12="",OR(LOWER(TRIM('Meta import'!N12))="unknown",LOWER(TRIM('Meta import'!N12))="not applicable",LOWER(TRIM('Meta import'!N12))="n/a",LOWER(TRIM('Meta import'!N12))="na",LOWER(TRIM('Meta import'!N12))="pending",LOWER(TRIM('Meta import'!N12))="unavailable",LOWER(TRIM('Meta import'!N12))="denied",LOWER(TRIM('Meta import'!N12))="none",LOWER(TRIM('Meta import'!N12))="tbd",LOWER(TRIM('Meta import'!N12))="to be determined",LOWER(TRIM('Meta import'!N12))="-")),"spend",IF(OR('Meta import'!O12="",OR(LOWER(TRIM('Meta import'!O12))="unknown",LOWER(TRIM('Meta import'!O12))="not applicable",LOWER(TRIM('Meta import'!O12))="n/a",LOWER(TRIM('Meta import'!O12))="na",LOWER(TRIM('Meta import'!O12))="pending",LOWER(TRIM('Meta import'!O12))="unavailable",LOWER(TRIM('Meta import'!O12))="denied",LOWER(TRIM('Meta import'!O12))="none",LOWER(TRIM('Meta import'!O12))="tbd",LOWER(TRIM('Meta import'!O12))="to be determined",LOWER(TRIM('Meta import'!O12))="-")),"impressions",IF(OR('Meta import'!P12="",OR(LOWER(TRIM('Meta import'!P12))="unknown",LOWER(TRIM('Meta import'!P12))="not applicable",LOWER(TRIM('Meta import'!P12))="n/a",LOWER(TRIM('Meta import'!P12))="na",LOWER(TRIM('Meta import'!P12))="pending",LOWER(TRIM('Meta import'!P12))="unavailable",LOWER(TRIM('Meta import'!P12))="denied",LOWER(TRIM('Meta import'!P12))="none",LOWER(TRIM('Meta import'!P12))="tbd",LOWER(TRIM('Meta import'!P12))="to be determined",LOWER(TRIM('Meta import'!P12))="-")),"link_clicks",IF(OR('Meta import'!Q12="",OR(LOWER(TRIM('Meta import'!Q12))="unknown",LOWER(TRIM('Meta import'!Q12))="not applicable",LOWER(TRIM('Meta import'!Q12))="n/a",LOWER(TRIM('Meta import'!Q12))="na",LOWER(TRIM('Meta import'!Q12))="pending",LOWER(TRIM('Meta import'!Q12))="unavailable",LOWER(TRIM('Meta import'!Q12))="denied",LOWER(TRIM('Meta import'!Q12))="none",LOWER(TRIM('Meta import'!Q12))="tbd",LOWER(TRIM('Meta import'!Q12))="to be determined",LOWER(TRIM('Meta import'!Q12))="-")),"platform_action_name",IF(OR('Meta import'!R12="",OR(LOWER(TRIM('Meta import'!R12))="unknown",LOWER(TRIM('Meta import'!R12))="not applicable",LOWER(TRIM('Meta import'!R12))="n/a",LOWER(TRIM('Meta import'!R12))="na",LOWER(TRIM('Meta import'!R12))="pending",LOWER(TRIM('Meta import'!R12))="unavailable",LOWER(TRIM('Meta import'!R12))="denied",LOWER(TRIM('Meta import'!R12))="none",LOWER(TRIM('Meta import'!R12))="tbd",LOWER(TRIM('Meta import'!R12))="to be determined",LOWER(TRIM('Meta import'!R12))="-")),"platform_attributed_actions","source_row_id")))))))))))))))))),IF(D44="INVALID_NUMERIC",IF(NOT(ISNUMBER('Meta import'!N12)),"spend",IF(OR(NOT(ISNUMBER('Meta import'!O12)),'Meta import'!O12&lt;&gt;INT('Meta import'!O12)),"impressions",IF(OR(NOT(ISNUMBER('Meta import'!P12)),'Meta import'!P12&lt;&gt;INT('Meta import'!P12)),"link_clicks",IF(OR(NOT(ISNUMBER('Meta import'!R12)),'Meta import'!R12&lt;&gt;INT('Meta import'!R12)),"platform_attributed_actions","spend")))),IF(D44="NEGATIVE_VALUE",IF('Meta import'!N12&lt;0,"spend",IF('Meta import'!O12&lt;0,"impressions",IF('Meta import'!P12&lt;0,"link_clicks",IF('Meta import'!R12&lt;0,"platform_attributed_actions","spend")))),IF(D44="DUPLICATE_GRAIN_GROUP","ad_id",IF(D44="MIXED_ACCOUNT","account_id",IF(D44="MIXED_CURRENCY","currency",IF(D44="OUT_OF_SCOPE_WINDOW","date_start",IF(D44="MIXED_ACTION","platform_action_name","source_row_id"))))))))</x:f>
        <x:v>source_row_id</x:v>
      </x:c>
      <x:c r="D44" t="str">
        <x:f>IF('Meta import'!T12="","",'Meta import'!T12)</x:f>
      </x:c>
      <x:c r="E44" t="str">
        <x:f>IF(D44="","","Hold")</x:f>
      </x:c>
      <x:c r="F44" t="str">
        <x:f>IF(D44="","","Resolve the cited source row and refresh the report.")</x:f>
      </x:c>
      <x:c r="G44" t="str">
        <x:f>IF(D44="","",B44&amp;" "&amp;C44&amp;" "&amp;D44)</x:f>
      </x:c>
    </x:row>
    <x:row r="45">
      <x:c r="A45" t="str">
        <x:v>meta</x:v>
      </x:c>
      <x:c r="B45" t="str">
        <x:f>IF('Meta import'!A13="","",'Meta import'!A13)</x:f>
      </x:c>
      <x:c r="C45" t="str">
        <x:f>IF(D45="MISSING_OR_PLACEHOLDER",IF(OR('Meta import'!A13="",OR(LOWER(TRIM('Meta import'!A13))="unknown",LOWER(TRIM('Meta import'!A13))="not applicable",LOWER(TRIM('Meta import'!A13))="n/a",LOWER(TRIM('Meta import'!A13))="na",LOWER(TRIM('Meta import'!A13))="pending",LOWER(TRIM('Meta import'!A13))="unavailable",LOWER(TRIM('Meta import'!A13))="denied",LOWER(TRIM('Meta import'!A13))="none",LOWER(TRIM('Meta import'!A13))="tbd",LOWER(TRIM('Meta import'!A13))="to be determined",LOWER(TRIM('Meta import'!A13))="-")),"source_row_id",IF(OR('Meta import'!B13="",OR(LOWER(TRIM('Meta import'!B13))="unknown",LOWER(TRIM('Meta import'!B13))="not applicable",LOWER(TRIM('Meta import'!B13))="n/a",LOWER(TRIM('Meta import'!B13))="na",LOWER(TRIM('Meta import'!B13))="pending",LOWER(TRIM('Meta import'!B13))="unavailable",LOWER(TRIM('Meta import'!B13))="denied",LOWER(TRIM('Meta import'!B13))="none",LOWER(TRIM('Meta import'!B13))="tbd",LOWER(TRIM('Meta import'!B13))="to be determined",LOWER(TRIM('Meta import'!B13))="-")),"source_file",IF(OR('Meta import'!C13="",OR(LOWER(TRIM('Meta import'!C13))="unknown",LOWER(TRIM('Meta import'!C13))="not applicable",LOWER(TRIM('Meta import'!C13))="n/a",LOWER(TRIM('Meta import'!C13))="na",LOWER(TRIM('Meta import'!C13))="pending",LOWER(TRIM('Meta import'!C13))="unavailable",LOWER(TRIM('Meta import'!C13))="denied",LOWER(TRIM('Meta import'!C13))="none",LOWER(TRIM('Meta import'!C13))="tbd",LOWER(TRIM('Meta import'!C13))="to be determined",LOWER(TRIM('Meta import'!C13))="-")),"source_reference",IF(OR('Meta import'!D13="",OR(LOWER(TRIM('Meta import'!D13))="unknown",LOWER(TRIM('Meta import'!D13))="not applicable",LOWER(TRIM('Meta import'!D13))="n/a",LOWER(TRIM('Meta import'!D13))="na",LOWER(TRIM('Meta import'!D13))="pending",LOWER(TRIM('Meta import'!D13))="unavailable",LOWER(TRIM('Meta import'!D13))="denied",LOWER(TRIM('Meta import'!D13))="none",LOWER(TRIM('Meta import'!D13))="tbd",LOWER(TRIM('Meta import'!D13))="to be determined",LOWER(TRIM('Meta import'!D13))="-")),"account_id",IF(OR('Meta import'!E13="",OR(LOWER(TRIM('Meta import'!E13))="unknown",LOWER(TRIM('Meta import'!E13))="not applicable",LOWER(TRIM('Meta import'!E13))="n/a",LOWER(TRIM('Meta import'!E13))="na",LOWER(TRIM('Meta import'!E13))="pending",LOWER(TRIM('Meta import'!E13))="unavailable",LOWER(TRIM('Meta import'!E13))="denied",LOWER(TRIM('Meta import'!E13))="none",LOWER(TRIM('Meta import'!E13))="tbd",LOWER(TRIM('Meta import'!E13))="to be determined",LOWER(TRIM('Meta import'!E13))="-")),"campaign_id",IF(OR('Meta import'!F13="",OR(LOWER(TRIM('Meta import'!F13))="unknown",LOWER(TRIM('Meta import'!F13))="not applicable",LOWER(TRIM('Meta import'!F13))="n/a",LOWER(TRIM('Meta import'!F13))="na",LOWER(TRIM('Meta import'!F13))="pending",LOWER(TRIM('Meta import'!F13))="unavailable",LOWER(TRIM('Meta import'!F13))="denied",LOWER(TRIM('Meta import'!F13))="none",LOWER(TRIM('Meta import'!F13))="tbd",LOWER(TRIM('Meta import'!F13))="to be determined",LOWER(TRIM('Meta import'!F13))="-")),"campaign_name",IF(OR('Meta import'!G13="",OR(LOWER(TRIM('Meta import'!G13))="unknown",LOWER(TRIM('Meta import'!G13))="not applicable",LOWER(TRIM('Meta import'!G13))="n/a",LOWER(TRIM('Meta import'!G13))="na",LOWER(TRIM('Meta import'!G13))="pending",LOWER(TRIM('Meta import'!G13))="unavailable",LOWER(TRIM('Meta import'!G13))="denied",LOWER(TRIM('Meta import'!G13))="none",LOWER(TRIM('Meta import'!G13))="tbd",LOWER(TRIM('Meta import'!G13))="to be determined",LOWER(TRIM('Meta import'!G13))="-")),"adset_id",IF(OR('Meta import'!H13="",OR(LOWER(TRIM('Meta import'!H13))="unknown",LOWER(TRIM('Meta import'!H13))="not applicable",LOWER(TRIM('Meta import'!H13))="n/a",LOWER(TRIM('Meta import'!H13))="na",LOWER(TRIM('Meta import'!H13))="pending",LOWER(TRIM('Meta import'!H13))="unavailable",LOWER(TRIM('Meta import'!H13))="denied",LOWER(TRIM('Meta import'!H13))="none",LOWER(TRIM('Meta import'!H13))="tbd",LOWER(TRIM('Meta import'!H13))="to be determined",LOWER(TRIM('Meta import'!H13))="-")),"adset_name",IF(OR('Meta import'!I13="",OR(LOWER(TRIM('Meta import'!I13))="unknown",LOWER(TRIM('Meta import'!I13))="not applicable",LOWER(TRIM('Meta import'!I13))="n/a",LOWER(TRIM('Meta import'!I13))="na",LOWER(TRIM('Meta import'!I13))="pending",LOWER(TRIM('Meta import'!I13))="unavailable",LOWER(TRIM('Meta import'!I13))="denied",LOWER(TRIM('Meta import'!I13))="none",LOWER(TRIM('Meta import'!I13))="tbd",LOWER(TRIM('Meta import'!I13))="to be determined",LOWER(TRIM('Meta import'!I13))="-")),"ad_id",IF(OR('Meta import'!J13="",OR(LOWER(TRIM('Meta import'!J13))="unknown",LOWER(TRIM('Meta import'!J13))="not applicable",LOWER(TRIM('Meta import'!J13))="n/a",LOWER(TRIM('Meta import'!J13))="na",LOWER(TRIM('Meta import'!J13))="pending",LOWER(TRIM('Meta import'!J13))="unavailable",LOWER(TRIM('Meta import'!J13))="denied",LOWER(TRIM('Meta import'!J13))="none",LOWER(TRIM('Meta import'!J13))="tbd",LOWER(TRIM('Meta import'!J13))="to be determined",LOWER(TRIM('Meta import'!J13))="-")),"ad_name",IF(OR('Meta import'!K13="",OR(LOWER(TRIM('Meta import'!K13))="unknown",LOWER(TRIM('Meta import'!K13))="not applicable",LOWER(TRIM('Meta import'!K13))="n/a",LOWER(TRIM('Meta import'!K13))="na",LOWER(TRIM('Meta import'!K13))="pending",LOWER(TRIM('Meta import'!K13))="unavailable",LOWER(TRIM('Meta import'!K13))="denied",LOWER(TRIM('Meta import'!K13))="none",LOWER(TRIM('Meta import'!K13))="tbd",LOWER(TRIM('Meta import'!K13))="to be determined",LOWER(TRIM('Meta import'!K13))="-")),"date_start",IF(OR('Meta import'!L13="",OR(LOWER(TRIM('Meta import'!L13))="unknown",LOWER(TRIM('Meta import'!L13))="not applicable",LOWER(TRIM('Meta import'!L13))="n/a",LOWER(TRIM('Meta import'!L13))="na",LOWER(TRIM('Meta import'!L13))="pending",LOWER(TRIM('Meta import'!L13))="unavailable",LOWER(TRIM('Meta import'!L13))="denied",LOWER(TRIM('Meta import'!L13))="none",LOWER(TRIM('Meta import'!L13))="tbd",LOWER(TRIM('Meta import'!L13))="to be determined",LOWER(TRIM('Meta import'!L13))="-")),"date_stop",IF(OR('Meta import'!M13="",OR(LOWER(TRIM('Meta import'!M13))="unknown",LOWER(TRIM('Meta import'!M13))="not applicable",LOWER(TRIM('Meta import'!M13))="n/a",LOWER(TRIM('Meta import'!M13))="na",LOWER(TRIM('Meta import'!M13))="pending",LOWER(TRIM('Meta import'!M13))="unavailable",LOWER(TRIM('Meta import'!M13))="denied",LOWER(TRIM('Meta import'!M13))="none",LOWER(TRIM('Meta import'!M13))="tbd",LOWER(TRIM('Meta import'!M13))="to be determined",LOWER(TRIM('Meta import'!M13))="-")),"currency",IF(OR('Meta import'!N13="",OR(LOWER(TRIM('Meta import'!N13))="unknown",LOWER(TRIM('Meta import'!N13))="not applicable",LOWER(TRIM('Meta import'!N13))="n/a",LOWER(TRIM('Meta import'!N13))="na",LOWER(TRIM('Meta import'!N13))="pending",LOWER(TRIM('Meta import'!N13))="unavailable",LOWER(TRIM('Meta import'!N13))="denied",LOWER(TRIM('Meta import'!N13))="none",LOWER(TRIM('Meta import'!N13))="tbd",LOWER(TRIM('Meta import'!N13))="to be determined",LOWER(TRIM('Meta import'!N13))="-")),"spend",IF(OR('Meta import'!O13="",OR(LOWER(TRIM('Meta import'!O13))="unknown",LOWER(TRIM('Meta import'!O13))="not applicable",LOWER(TRIM('Meta import'!O13))="n/a",LOWER(TRIM('Meta import'!O13))="na",LOWER(TRIM('Meta import'!O13))="pending",LOWER(TRIM('Meta import'!O13))="unavailable",LOWER(TRIM('Meta import'!O13))="denied",LOWER(TRIM('Meta import'!O13))="none",LOWER(TRIM('Meta import'!O13))="tbd",LOWER(TRIM('Meta import'!O13))="to be determined",LOWER(TRIM('Meta import'!O13))="-")),"impressions",IF(OR('Meta import'!P13="",OR(LOWER(TRIM('Meta import'!P13))="unknown",LOWER(TRIM('Meta import'!P13))="not applicable",LOWER(TRIM('Meta import'!P13))="n/a",LOWER(TRIM('Meta import'!P13))="na",LOWER(TRIM('Meta import'!P13))="pending",LOWER(TRIM('Meta import'!P13))="unavailable",LOWER(TRIM('Meta import'!P13))="denied",LOWER(TRIM('Meta import'!P13))="none",LOWER(TRIM('Meta import'!P13))="tbd",LOWER(TRIM('Meta import'!P13))="to be determined",LOWER(TRIM('Meta import'!P13))="-")),"link_clicks",IF(OR('Meta import'!Q13="",OR(LOWER(TRIM('Meta import'!Q13))="unknown",LOWER(TRIM('Meta import'!Q13))="not applicable",LOWER(TRIM('Meta import'!Q13))="n/a",LOWER(TRIM('Meta import'!Q13))="na",LOWER(TRIM('Meta import'!Q13))="pending",LOWER(TRIM('Meta import'!Q13))="unavailable",LOWER(TRIM('Meta import'!Q13))="denied",LOWER(TRIM('Meta import'!Q13))="none",LOWER(TRIM('Meta import'!Q13))="tbd",LOWER(TRIM('Meta import'!Q13))="to be determined",LOWER(TRIM('Meta import'!Q13))="-")),"platform_action_name",IF(OR('Meta import'!R13="",OR(LOWER(TRIM('Meta import'!R13))="unknown",LOWER(TRIM('Meta import'!R13))="not applicable",LOWER(TRIM('Meta import'!R13))="n/a",LOWER(TRIM('Meta import'!R13))="na",LOWER(TRIM('Meta import'!R13))="pending",LOWER(TRIM('Meta import'!R13))="unavailable",LOWER(TRIM('Meta import'!R13))="denied",LOWER(TRIM('Meta import'!R13))="none",LOWER(TRIM('Meta import'!R13))="tbd",LOWER(TRIM('Meta import'!R13))="to be determined",LOWER(TRIM('Meta import'!R13))="-")),"platform_attributed_actions","source_row_id")))))))))))))))))),IF(D45="INVALID_NUMERIC",IF(NOT(ISNUMBER('Meta import'!N13)),"spend",IF(OR(NOT(ISNUMBER('Meta import'!O13)),'Meta import'!O13&lt;&gt;INT('Meta import'!O13)),"impressions",IF(OR(NOT(ISNUMBER('Meta import'!P13)),'Meta import'!P13&lt;&gt;INT('Meta import'!P13)),"link_clicks",IF(OR(NOT(ISNUMBER('Meta import'!R13)),'Meta import'!R13&lt;&gt;INT('Meta import'!R13)),"platform_attributed_actions","spend")))),IF(D45="NEGATIVE_VALUE",IF('Meta import'!N13&lt;0,"spend",IF('Meta import'!O13&lt;0,"impressions",IF('Meta import'!P13&lt;0,"link_clicks",IF('Meta import'!R13&lt;0,"platform_attributed_actions","spend")))),IF(D45="DUPLICATE_GRAIN_GROUP","ad_id",IF(D45="MIXED_ACCOUNT","account_id",IF(D45="MIXED_CURRENCY","currency",IF(D45="OUT_OF_SCOPE_WINDOW","date_start",IF(D45="MIXED_ACTION","platform_action_name","source_row_id"))))))))</x:f>
        <x:v>source_row_id</x:v>
      </x:c>
      <x:c r="D45" t="str">
        <x:f>IF('Meta import'!T13="","",'Meta import'!T13)</x:f>
      </x:c>
      <x:c r="E45" t="str">
        <x:f>IF(D45="","","Hold")</x:f>
      </x:c>
      <x:c r="F45" t="str">
        <x:f>IF(D45="","","Resolve the cited source row and refresh the report.")</x:f>
      </x:c>
      <x:c r="G45" t="str">
        <x:f>IF(D45="","",B45&amp;" "&amp;C45&amp;" "&amp;D45)</x:f>
      </x:c>
    </x:row>
    <x:row r="46">
      <x:c r="A46" t="str">
        <x:v>meta</x:v>
      </x:c>
      <x:c r="B46" t="str">
        <x:f>IF('Meta import'!A14="","",'Meta import'!A14)</x:f>
      </x:c>
      <x:c r="C46" t="str">
        <x:f>IF(D46="MISSING_OR_PLACEHOLDER",IF(OR('Meta import'!A14="",OR(LOWER(TRIM('Meta import'!A14))="unknown",LOWER(TRIM('Meta import'!A14))="not applicable",LOWER(TRIM('Meta import'!A14))="n/a",LOWER(TRIM('Meta import'!A14))="na",LOWER(TRIM('Meta import'!A14))="pending",LOWER(TRIM('Meta import'!A14))="unavailable",LOWER(TRIM('Meta import'!A14))="denied",LOWER(TRIM('Meta import'!A14))="none",LOWER(TRIM('Meta import'!A14))="tbd",LOWER(TRIM('Meta import'!A14))="to be determined",LOWER(TRIM('Meta import'!A14))="-")),"source_row_id",IF(OR('Meta import'!B14="",OR(LOWER(TRIM('Meta import'!B14))="unknown",LOWER(TRIM('Meta import'!B14))="not applicable",LOWER(TRIM('Meta import'!B14))="n/a",LOWER(TRIM('Meta import'!B14))="na",LOWER(TRIM('Meta import'!B14))="pending",LOWER(TRIM('Meta import'!B14))="unavailable",LOWER(TRIM('Meta import'!B14))="denied",LOWER(TRIM('Meta import'!B14))="none",LOWER(TRIM('Meta import'!B14))="tbd",LOWER(TRIM('Meta import'!B14))="to be determined",LOWER(TRIM('Meta import'!B14))="-")),"source_file",IF(OR('Meta import'!C14="",OR(LOWER(TRIM('Meta import'!C14))="unknown",LOWER(TRIM('Meta import'!C14))="not applicable",LOWER(TRIM('Meta import'!C14))="n/a",LOWER(TRIM('Meta import'!C14))="na",LOWER(TRIM('Meta import'!C14))="pending",LOWER(TRIM('Meta import'!C14))="unavailable",LOWER(TRIM('Meta import'!C14))="denied",LOWER(TRIM('Meta import'!C14))="none",LOWER(TRIM('Meta import'!C14))="tbd",LOWER(TRIM('Meta import'!C14))="to be determined",LOWER(TRIM('Meta import'!C14))="-")),"source_reference",IF(OR('Meta import'!D14="",OR(LOWER(TRIM('Meta import'!D14))="unknown",LOWER(TRIM('Meta import'!D14))="not applicable",LOWER(TRIM('Meta import'!D14))="n/a",LOWER(TRIM('Meta import'!D14))="na",LOWER(TRIM('Meta import'!D14))="pending",LOWER(TRIM('Meta import'!D14))="unavailable",LOWER(TRIM('Meta import'!D14))="denied",LOWER(TRIM('Meta import'!D14))="none",LOWER(TRIM('Meta import'!D14))="tbd",LOWER(TRIM('Meta import'!D14))="to be determined",LOWER(TRIM('Meta import'!D14))="-")),"account_id",IF(OR('Meta import'!E14="",OR(LOWER(TRIM('Meta import'!E14))="unknown",LOWER(TRIM('Meta import'!E14))="not applicable",LOWER(TRIM('Meta import'!E14))="n/a",LOWER(TRIM('Meta import'!E14))="na",LOWER(TRIM('Meta import'!E14))="pending",LOWER(TRIM('Meta import'!E14))="unavailable",LOWER(TRIM('Meta import'!E14))="denied",LOWER(TRIM('Meta import'!E14))="none",LOWER(TRIM('Meta import'!E14))="tbd",LOWER(TRIM('Meta import'!E14))="to be determined",LOWER(TRIM('Meta import'!E14))="-")),"campaign_id",IF(OR('Meta import'!F14="",OR(LOWER(TRIM('Meta import'!F14))="unknown",LOWER(TRIM('Meta import'!F14))="not applicable",LOWER(TRIM('Meta import'!F14))="n/a",LOWER(TRIM('Meta import'!F14))="na",LOWER(TRIM('Meta import'!F14))="pending",LOWER(TRIM('Meta import'!F14))="unavailable",LOWER(TRIM('Meta import'!F14))="denied",LOWER(TRIM('Meta import'!F14))="none",LOWER(TRIM('Meta import'!F14))="tbd",LOWER(TRIM('Meta import'!F14))="to be determined",LOWER(TRIM('Meta import'!F14))="-")),"campaign_name",IF(OR('Meta import'!G14="",OR(LOWER(TRIM('Meta import'!G14))="unknown",LOWER(TRIM('Meta import'!G14))="not applicable",LOWER(TRIM('Meta import'!G14))="n/a",LOWER(TRIM('Meta import'!G14))="na",LOWER(TRIM('Meta import'!G14))="pending",LOWER(TRIM('Meta import'!G14))="unavailable",LOWER(TRIM('Meta import'!G14))="denied",LOWER(TRIM('Meta import'!G14))="none",LOWER(TRIM('Meta import'!G14))="tbd",LOWER(TRIM('Meta import'!G14))="to be determined",LOWER(TRIM('Meta import'!G14))="-")),"adset_id",IF(OR('Meta import'!H14="",OR(LOWER(TRIM('Meta import'!H14))="unknown",LOWER(TRIM('Meta import'!H14))="not applicable",LOWER(TRIM('Meta import'!H14))="n/a",LOWER(TRIM('Meta import'!H14))="na",LOWER(TRIM('Meta import'!H14))="pending",LOWER(TRIM('Meta import'!H14))="unavailable",LOWER(TRIM('Meta import'!H14))="denied",LOWER(TRIM('Meta import'!H14))="none",LOWER(TRIM('Meta import'!H14))="tbd",LOWER(TRIM('Meta import'!H14))="to be determined",LOWER(TRIM('Meta import'!H14))="-")),"adset_name",IF(OR('Meta import'!I14="",OR(LOWER(TRIM('Meta import'!I14))="unknown",LOWER(TRIM('Meta import'!I14))="not applicable",LOWER(TRIM('Meta import'!I14))="n/a",LOWER(TRIM('Meta import'!I14))="na",LOWER(TRIM('Meta import'!I14))="pending",LOWER(TRIM('Meta import'!I14))="unavailable",LOWER(TRIM('Meta import'!I14))="denied",LOWER(TRIM('Meta import'!I14))="none",LOWER(TRIM('Meta import'!I14))="tbd",LOWER(TRIM('Meta import'!I14))="to be determined",LOWER(TRIM('Meta import'!I14))="-")),"ad_id",IF(OR('Meta import'!J14="",OR(LOWER(TRIM('Meta import'!J14))="unknown",LOWER(TRIM('Meta import'!J14))="not applicable",LOWER(TRIM('Meta import'!J14))="n/a",LOWER(TRIM('Meta import'!J14))="na",LOWER(TRIM('Meta import'!J14))="pending",LOWER(TRIM('Meta import'!J14))="unavailable",LOWER(TRIM('Meta import'!J14))="denied",LOWER(TRIM('Meta import'!J14))="none",LOWER(TRIM('Meta import'!J14))="tbd",LOWER(TRIM('Meta import'!J14))="to be determined",LOWER(TRIM('Meta import'!J14))="-")),"ad_name",IF(OR('Meta import'!K14="",OR(LOWER(TRIM('Meta import'!K14))="unknown",LOWER(TRIM('Meta import'!K14))="not applicable",LOWER(TRIM('Meta import'!K14))="n/a",LOWER(TRIM('Meta import'!K14))="na",LOWER(TRIM('Meta import'!K14))="pending",LOWER(TRIM('Meta import'!K14))="unavailable",LOWER(TRIM('Meta import'!K14))="denied",LOWER(TRIM('Meta import'!K14))="none",LOWER(TRIM('Meta import'!K14))="tbd",LOWER(TRIM('Meta import'!K14))="to be determined",LOWER(TRIM('Meta import'!K14))="-")),"date_start",IF(OR('Meta import'!L14="",OR(LOWER(TRIM('Meta import'!L14))="unknown",LOWER(TRIM('Meta import'!L14))="not applicable",LOWER(TRIM('Meta import'!L14))="n/a",LOWER(TRIM('Meta import'!L14))="na",LOWER(TRIM('Meta import'!L14))="pending",LOWER(TRIM('Meta import'!L14))="unavailable",LOWER(TRIM('Meta import'!L14))="denied",LOWER(TRIM('Meta import'!L14))="none",LOWER(TRIM('Meta import'!L14))="tbd",LOWER(TRIM('Meta import'!L14))="to be determined",LOWER(TRIM('Meta import'!L14))="-")),"date_stop",IF(OR('Meta import'!M14="",OR(LOWER(TRIM('Meta import'!M14))="unknown",LOWER(TRIM('Meta import'!M14))="not applicable",LOWER(TRIM('Meta import'!M14))="n/a",LOWER(TRIM('Meta import'!M14))="na",LOWER(TRIM('Meta import'!M14))="pending",LOWER(TRIM('Meta import'!M14))="unavailable",LOWER(TRIM('Meta import'!M14))="denied",LOWER(TRIM('Meta import'!M14))="none",LOWER(TRIM('Meta import'!M14))="tbd",LOWER(TRIM('Meta import'!M14))="to be determined",LOWER(TRIM('Meta import'!M14))="-")),"currency",IF(OR('Meta import'!N14="",OR(LOWER(TRIM('Meta import'!N14))="unknown",LOWER(TRIM('Meta import'!N14))="not applicable",LOWER(TRIM('Meta import'!N14))="n/a",LOWER(TRIM('Meta import'!N14))="na",LOWER(TRIM('Meta import'!N14))="pending",LOWER(TRIM('Meta import'!N14))="unavailable",LOWER(TRIM('Meta import'!N14))="denied",LOWER(TRIM('Meta import'!N14))="none",LOWER(TRIM('Meta import'!N14))="tbd",LOWER(TRIM('Meta import'!N14))="to be determined",LOWER(TRIM('Meta import'!N14))="-")),"spend",IF(OR('Meta import'!O14="",OR(LOWER(TRIM('Meta import'!O14))="unknown",LOWER(TRIM('Meta import'!O14))="not applicable",LOWER(TRIM('Meta import'!O14))="n/a",LOWER(TRIM('Meta import'!O14))="na",LOWER(TRIM('Meta import'!O14))="pending",LOWER(TRIM('Meta import'!O14))="unavailable",LOWER(TRIM('Meta import'!O14))="denied",LOWER(TRIM('Meta import'!O14))="none",LOWER(TRIM('Meta import'!O14))="tbd",LOWER(TRIM('Meta import'!O14))="to be determined",LOWER(TRIM('Meta import'!O14))="-")),"impressions",IF(OR('Meta import'!P14="",OR(LOWER(TRIM('Meta import'!P14))="unknown",LOWER(TRIM('Meta import'!P14))="not applicable",LOWER(TRIM('Meta import'!P14))="n/a",LOWER(TRIM('Meta import'!P14))="na",LOWER(TRIM('Meta import'!P14))="pending",LOWER(TRIM('Meta import'!P14))="unavailable",LOWER(TRIM('Meta import'!P14))="denied",LOWER(TRIM('Meta import'!P14))="none",LOWER(TRIM('Meta import'!P14))="tbd",LOWER(TRIM('Meta import'!P14))="to be determined",LOWER(TRIM('Meta import'!P14))="-")),"link_clicks",IF(OR('Meta import'!Q14="",OR(LOWER(TRIM('Meta import'!Q14))="unknown",LOWER(TRIM('Meta import'!Q14))="not applicable",LOWER(TRIM('Meta import'!Q14))="n/a",LOWER(TRIM('Meta import'!Q14))="na",LOWER(TRIM('Meta import'!Q14))="pending",LOWER(TRIM('Meta import'!Q14))="unavailable",LOWER(TRIM('Meta import'!Q14))="denied",LOWER(TRIM('Meta import'!Q14))="none",LOWER(TRIM('Meta import'!Q14))="tbd",LOWER(TRIM('Meta import'!Q14))="to be determined",LOWER(TRIM('Meta import'!Q14))="-")),"platform_action_name",IF(OR('Meta import'!R14="",OR(LOWER(TRIM('Meta import'!R14))="unknown",LOWER(TRIM('Meta import'!R14))="not applicable",LOWER(TRIM('Meta import'!R14))="n/a",LOWER(TRIM('Meta import'!R14))="na",LOWER(TRIM('Meta import'!R14))="pending",LOWER(TRIM('Meta import'!R14))="unavailable",LOWER(TRIM('Meta import'!R14))="denied",LOWER(TRIM('Meta import'!R14))="none",LOWER(TRIM('Meta import'!R14))="tbd",LOWER(TRIM('Meta import'!R14))="to be determined",LOWER(TRIM('Meta import'!R14))="-")),"platform_attributed_actions","source_row_id")))))))))))))))))),IF(D46="INVALID_NUMERIC",IF(NOT(ISNUMBER('Meta import'!N14)),"spend",IF(OR(NOT(ISNUMBER('Meta import'!O14)),'Meta import'!O14&lt;&gt;INT('Meta import'!O14)),"impressions",IF(OR(NOT(ISNUMBER('Meta import'!P14)),'Meta import'!P14&lt;&gt;INT('Meta import'!P14)),"link_clicks",IF(OR(NOT(ISNUMBER('Meta import'!R14)),'Meta import'!R14&lt;&gt;INT('Meta import'!R14)),"platform_attributed_actions","spend")))),IF(D46="NEGATIVE_VALUE",IF('Meta import'!N14&lt;0,"spend",IF('Meta import'!O14&lt;0,"impressions",IF('Meta import'!P14&lt;0,"link_clicks",IF('Meta import'!R14&lt;0,"platform_attributed_actions","spend")))),IF(D46="DUPLICATE_GRAIN_GROUP","ad_id",IF(D46="MIXED_ACCOUNT","account_id",IF(D46="MIXED_CURRENCY","currency",IF(D46="OUT_OF_SCOPE_WINDOW","date_start",IF(D46="MIXED_ACTION","platform_action_name","source_row_id"))))))))</x:f>
        <x:v>source_row_id</x:v>
      </x:c>
      <x:c r="D46" t="str">
        <x:f>IF('Meta import'!T14="","",'Meta import'!T14)</x:f>
      </x:c>
      <x:c r="E46" t="str">
        <x:f>IF(D46="","","Hold")</x:f>
      </x:c>
      <x:c r="F46" t="str">
        <x:f>IF(D46="","","Resolve the cited source row and refresh the report.")</x:f>
      </x:c>
      <x:c r="G46" t="str">
        <x:f>IF(D46="","",B46&amp;" "&amp;C46&amp;" "&amp;D46)</x:f>
      </x:c>
    </x:row>
    <x:row r="47">
      <x:c r="A47" t="str">
        <x:v>meta</x:v>
      </x:c>
      <x:c r="B47" t="str">
        <x:f>IF('Meta import'!A15="","",'Meta import'!A15)</x:f>
      </x:c>
      <x:c r="C47" t="str">
        <x:f>IF(D47="MISSING_OR_PLACEHOLDER",IF(OR('Meta import'!A15="",OR(LOWER(TRIM('Meta import'!A15))="unknown",LOWER(TRIM('Meta import'!A15))="not applicable",LOWER(TRIM('Meta import'!A15))="n/a",LOWER(TRIM('Meta import'!A15))="na",LOWER(TRIM('Meta import'!A15))="pending",LOWER(TRIM('Meta import'!A15))="unavailable",LOWER(TRIM('Meta import'!A15))="denied",LOWER(TRIM('Meta import'!A15))="none",LOWER(TRIM('Meta import'!A15))="tbd",LOWER(TRIM('Meta import'!A15))="to be determined",LOWER(TRIM('Meta import'!A15))="-")),"source_row_id",IF(OR('Meta import'!B15="",OR(LOWER(TRIM('Meta import'!B15))="unknown",LOWER(TRIM('Meta import'!B15))="not applicable",LOWER(TRIM('Meta import'!B15))="n/a",LOWER(TRIM('Meta import'!B15))="na",LOWER(TRIM('Meta import'!B15))="pending",LOWER(TRIM('Meta import'!B15))="unavailable",LOWER(TRIM('Meta import'!B15))="denied",LOWER(TRIM('Meta import'!B15))="none",LOWER(TRIM('Meta import'!B15))="tbd",LOWER(TRIM('Meta import'!B15))="to be determined",LOWER(TRIM('Meta import'!B15))="-")),"source_file",IF(OR('Meta import'!C15="",OR(LOWER(TRIM('Meta import'!C15))="unknown",LOWER(TRIM('Meta import'!C15))="not applicable",LOWER(TRIM('Meta import'!C15))="n/a",LOWER(TRIM('Meta import'!C15))="na",LOWER(TRIM('Meta import'!C15))="pending",LOWER(TRIM('Meta import'!C15))="unavailable",LOWER(TRIM('Meta import'!C15))="denied",LOWER(TRIM('Meta import'!C15))="none",LOWER(TRIM('Meta import'!C15))="tbd",LOWER(TRIM('Meta import'!C15))="to be determined",LOWER(TRIM('Meta import'!C15))="-")),"source_reference",IF(OR('Meta import'!D15="",OR(LOWER(TRIM('Meta import'!D15))="unknown",LOWER(TRIM('Meta import'!D15))="not applicable",LOWER(TRIM('Meta import'!D15))="n/a",LOWER(TRIM('Meta import'!D15))="na",LOWER(TRIM('Meta import'!D15))="pending",LOWER(TRIM('Meta import'!D15))="unavailable",LOWER(TRIM('Meta import'!D15))="denied",LOWER(TRIM('Meta import'!D15))="none",LOWER(TRIM('Meta import'!D15))="tbd",LOWER(TRIM('Meta import'!D15))="to be determined",LOWER(TRIM('Meta import'!D15))="-")),"account_id",IF(OR('Meta import'!E15="",OR(LOWER(TRIM('Meta import'!E15))="unknown",LOWER(TRIM('Meta import'!E15))="not applicable",LOWER(TRIM('Meta import'!E15))="n/a",LOWER(TRIM('Meta import'!E15))="na",LOWER(TRIM('Meta import'!E15))="pending",LOWER(TRIM('Meta import'!E15))="unavailable",LOWER(TRIM('Meta import'!E15))="denied",LOWER(TRIM('Meta import'!E15))="none",LOWER(TRIM('Meta import'!E15))="tbd",LOWER(TRIM('Meta import'!E15))="to be determined",LOWER(TRIM('Meta import'!E15))="-")),"campaign_id",IF(OR('Meta import'!F15="",OR(LOWER(TRIM('Meta import'!F15))="unknown",LOWER(TRIM('Meta import'!F15))="not applicable",LOWER(TRIM('Meta import'!F15))="n/a",LOWER(TRIM('Meta import'!F15))="na",LOWER(TRIM('Meta import'!F15))="pending",LOWER(TRIM('Meta import'!F15))="unavailable",LOWER(TRIM('Meta import'!F15))="denied",LOWER(TRIM('Meta import'!F15))="none",LOWER(TRIM('Meta import'!F15))="tbd",LOWER(TRIM('Meta import'!F15))="to be determined",LOWER(TRIM('Meta import'!F15))="-")),"campaign_name",IF(OR('Meta import'!G15="",OR(LOWER(TRIM('Meta import'!G15))="unknown",LOWER(TRIM('Meta import'!G15))="not applicable",LOWER(TRIM('Meta import'!G15))="n/a",LOWER(TRIM('Meta import'!G15))="na",LOWER(TRIM('Meta import'!G15))="pending",LOWER(TRIM('Meta import'!G15))="unavailable",LOWER(TRIM('Meta import'!G15))="denied",LOWER(TRIM('Meta import'!G15))="none",LOWER(TRIM('Meta import'!G15))="tbd",LOWER(TRIM('Meta import'!G15))="to be determined",LOWER(TRIM('Meta import'!G15))="-")),"adset_id",IF(OR('Meta import'!H15="",OR(LOWER(TRIM('Meta import'!H15))="unknown",LOWER(TRIM('Meta import'!H15))="not applicable",LOWER(TRIM('Meta import'!H15))="n/a",LOWER(TRIM('Meta import'!H15))="na",LOWER(TRIM('Meta import'!H15))="pending",LOWER(TRIM('Meta import'!H15))="unavailable",LOWER(TRIM('Meta import'!H15))="denied",LOWER(TRIM('Meta import'!H15))="none",LOWER(TRIM('Meta import'!H15))="tbd",LOWER(TRIM('Meta import'!H15))="to be determined",LOWER(TRIM('Meta import'!H15))="-")),"adset_name",IF(OR('Meta import'!I15="",OR(LOWER(TRIM('Meta import'!I15))="unknown",LOWER(TRIM('Meta import'!I15))="not applicable",LOWER(TRIM('Meta import'!I15))="n/a",LOWER(TRIM('Meta import'!I15))="na",LOWER(TRIM('Meta import'!I15))="pending",LOWER(TRIM('Meta import'!I15))="unavailable",LOWER(TRIM('Meta import'!I15))="denied",LOWER(TRIM('Meta import'!I15))="none",LOWER(TRIM('Meta import'!I15))="tbd",LOWER(TRIM('Meta import'!I15))="to be determined",LOWER(TRIM('Meta import'!I15))="-")),"ad_id",IF(OR('Meta import'!J15="",OR(LOWER(TRIM('Meta import'!J15))="unknown",LOWER(TRIM('Meta import'!J15))="not applicable",LOWER(TRIM('Meta import'!J15))="n/a",LOWER(TRIM('Meta import'!J15))="na",LOWER(TRIM('Meta import'!J15))="pending",LOWER(TRIM('Meta import'!J15))="unavailable",LOWER(TRIM('Meta import'!J15))="denied",LOWER(TRIM('Meta import'!J15))="none",LOWER(TRIM('Meta import'!J15))="tbd",LOWER(TRIM('Meta import'!J15))="to be determined",LOWER(TRIM('Meta import'!J15))="-")),"ad_name",IF(OR('Meta import'!K15="",OR(LOWER(TRIM('Meta import'!K15))="unknown",LOWER(TRIM('Meta import'!K15))="not applicable",LOWER(TRIM('Meta import'!K15))="n/a",LOWER(TRIM('Meta import'!K15))="na",LOWER(TRIM('Meta import'!K15))="pending",LOWER(TRIM('Meta import'!K15))="unavailable",LOWER(TRIM('Meta import'!K15))="denied",LOWER(TRIM('Meta import'!K15))="none",LOWER(TRIM('Meta import'!K15))="tbd",LOWER(TRIM('Meta import'!K15))="to be determined",LOWER(TRIM('Meta import'!K15))="-")),"date_start",IF(OR('Meta import'!L15="",OR(LOWER(TRIM('Meta import'!L15))="unknown",LOWER(TRIM('Meta import'!L15))="not applicable",LOWER(TRIM('Meta import'!L15))="n/a",LOWER(TRIM('Meta import'!L15))="na",LOWER(TRIM('Meta import'!L15))="pending",LOWER(TRIM('Meta import'!L15))="unavailable",LOWER(TRIM('Meta import'!L15))="denied",LOWER(TRIM('Meta import'!L15))="none",LOWER(TRIM('Meta import'!L15))="tbd",LOWER(TRIM('Meta import'!L15))="to be determined",LOWER(TRIM('Meta import'!L15))="-")),"date_stop",IF(OR('Meta import'!M15="",OR(LOWER(TRIM('Meta import'!M15))="unknown",LOWER(TRIM('Meta import'!M15))="not applicable",LOWER(TRIM('Meta import'!M15))="n/a",LOWER(TRIM('Meta import'!M15))="na",LOWER(TRIM('Meta import'!M15))="pending",LOWER(TRIM('Meta import'!M15))="unavailable",LOWER(TRIM('Meta import'!M15))="denied",LOWER(TRIM('Meta import'!M15))="none",LOWER(TRIM('Meta import'!M15))="tbd",LOWER(TRIM('Meta import'!M15))="to be determined",LOWER(TRIM('Meta import'!M15))="-")),"currency",IF(OR('Meta import'!N15="",OR(LOWER(TRIM('Meta import'!N15))="unknown",LOWER(TRIM('Meta import'!N15))="not applicable",LOWER(TRIM('Meta import'!N15))="n/a",LOWER(TRIM('Meta import'!N15))="na",LOWER(TRIM('Meta import'!N15))="pending",LOWER(TRIM('Meta import'!N15))="unavailable",LOWER(TRIM('Meta import'!N15))="denied",LOWER(TRIM('Meta import'!N15))="none",LOWER(TRIM('Meta import'!N15))="tbd",LOWER(TRIM('Meta import'!N15))="to be determined",LOWER(TRIM('Meta import'!N15))="-")),"spend",IF(OR('Meta import'!O15="",OR(LOWER(TRIM('Meta import'!O15))="unknown",LOWER(TRIM('Meta import'!O15))="not applicable",LOWER(TRIM('Meta import'!O15))="n/a",LOWER(TRIM('Meta import'!O15))="na",LOWER(TRIM('Meta import'!O15))="pending",LOWER(TRIM('Meta import'!O15))="unavailable",LOWER(TRIM('Meta import'!O15))="denied",LOWER(TRIM('Meta import'!O15))="none",LOWER(TRIM('Meta import'!O15))="tbd",LOWER(TRIM('Meta import'!O15))="to be determined",LOWER(TRIM('Meta import'!O15))="-")),"impressions",IF(OR('Meta import'!P15="",OR(LOWER(TRIM('Meta import'!P15))="unknown",LOWER(TRIM('Meta import'!P15))="not applicable",LOWER(TRIM('Meta import'!P15))="n/a",LOWER(TRIM('Meta import'!P15))="na",LOWER(TRIM('Meta import'!P15))="pending",LOWER(TRIM('Meta import'!P15))="unavailable",LOWER(TRIM('Meta import'!P15))="denied",LOWER(TRIM('Meta import'!P15))="none",LOWER(TRIM('Meta import'!P15))="tbd",LOWER(TRIM('Meta import'!P15))="to be determined",LOWER(TRIM('Meta import'!P15))="-")),"link_clicks",IF(OR('Meta import'!Q15="",OR(LOWER(TRIM('Meta import'!Q15))="unknown",LOWER(TRIM('Meta import'!Q15))="not applicable",LOWER(TRIM('Meta import'!Q15))="n/a",LOWER(TRIM('Meta import'!Q15))="na",LOWER(TRIM('Meta import'!Q15))="pending",LOWER(TRIM('Meta import'!Q15))="unavailable",LOWER(TRIM('Meta import'!Q15))="denied",LOWER(TRIM('Meta import'!Q15))="none",LOWER(TRIM('Meta import'!Q15))="tbd",LOWER(TRIM('Meta import'!Q15))="to be determined",LOWER(TRIM('Meta import'!Q15))="-")),"platform_action_name",IF(OR('Meta import'!R15="",OR(LOWER(TRIM('Meta import'!R15))="unknown",LOWER(TRIM('Meta import'!R15))="not applicable",LOWER(TRIM('Meta import'!R15))="n/a",LOWER(TRIM('Meta import'!R15))="na",LOWER(TRIM('Meta import'!R15))="pending",LOWER(TRIM('Meta import'!R15))="unavailable",LOWER(TRIM('Meta import'!R15))="denied",LOWER(TRIM('Meta import'!R15))="none",LOWER(TRIM('Meta import'!R15))="tbd",LOWER(TRIM('Meta import'!R15))="to be determined",LOWER(TRIM('Meta import'!R15))="-")),"platform_attributed_actions","source_row_id")))))))))))))))))),IF(D47="INVALID_NUMERIC",IF(NOT(ISNUMBER('Meta import'!N15)),"spend",IF(OR(NOT(ISNUMBER('Meta import'!O15)),'Meta import'!O15&lt;&gt;INT('Meta import'!O15)),"impressions",IF(OR(NOT(ISNUMBER('Meta import'!P15)),'Meta import'!P15&lt;&gt;INT('Meta import'!P15)),"link_clicks",IF(OR(NOT(ISNUMBER('Meta import'!R15)),'Meta import'!R15&lt;&gt;INT('Meta import'!R15)),"platform_attributed_actions","spend")))),IF(D47="NEGATIVE_VALUE",IF('Meta import'!N15&lt;0,"spend",IF('Meta import'!O15&lt;0,"impressions",IF('Meta import'!P15&lt;0,"link_clicks",IF('Meta import'!R15&lt;0,"platform_attributed_actions","spend")))),IF(D47="DUPLICATE_GRAIN_GROUP","ad_id",IF(D47="MIXED_ACCOUNT","account_id",IF(D47="MIXED_CURRENCY","currency",IF(D47="OUT_OF_SCOPE_WINDOW","date_start",IF(D47="MIXED_ACTION","platform_action_name","source_row_id"))))))))</x:f>
        <x:v>source_row_id</x:v>
      </x:c>
      <x:c r="D47" t="str">
        <x:f>IF('Meta import'!T15="","",'Meta import'!T15)</x:f>
      </x:c>
      <x:c r="E47" t="str">
        <x:f>IF(D47="","","Hold")</x:f>
      </x:c>
      <x:c r="F47" t="str">
        <x:f>IF(D47="","","Resolve the cited source row and refresh the report.")</x:f>
      </x:c>
      <x:c r="G47" t="str">
        <x:f>IF(D47="","",B47&amp;" "&amp;C47&amp;" "&amp;D47)</x:f>
      </x:c>
    </x:row>
    <x:row r="48">
      <x:c r="A48" t="str">
        <x:v>meta</x:v>
      </x:c>
      <x:c r="B48" t="str">
        <x:f>IF('Meta import'!A16="","",'Meta import'!A16)</x:f>
      </x:c>
      <x:c r="C48" t="str">
        <x:f>IF(D48="MISSING_OR_PLACEHOLDER",IF(OR('Meta import'!A16="",OR(LOWER(TRIM('Meta import'!A16))="unknown",LOWER(TRIM('Meta import'!A16))="not applicable",LOWER(TRIM('Meta import'!A16))="n/a",LOWER(TRIM('Meta import'!A16))="na",LOWER(TRIM('Meta import'!A16))="pending",LOWER(TRIM('Meta import'!A16))="unavailable",LOWER(TRIM('Meta import'!A16))="denied",LOWER(TRIM('Meta import'!A16))="none",LOWER(TRIM('Meta import'!A16))="tbd",LOWER(TRIM('Meta import'!A16))="to be determined",LOWER(TRIM('Meta import'!A16))="-")),"source_row_id",IF(OR('Meta import'!B16="",OR(LOWER(TRIM('Meta import'!B16))="unknown",LOWER(TRIM('Meta import'!B16))="not applicable",LOWER(TRIM('Meta import'!B16))="n/a",LOWER(TRIM('Meta import'!B16))="na",LOWER(TRIM('Meta import'!B16))="pending",LOWER(TRIM('Meta import'!B16))="unavailable",LOWER(TRIM('Meta import'!B16))="denied",LOWER(TRIM('Meta import'!B16))="none",LOWER(TRIM('Meta import'!B16))="tbd",LOWER(TRIM('Meta import'!B16))="to be determined",LOWER(TRIM('Meta import'!B16))="-")),"source_file",IF(OR('Meta import'!C16="",OR(LOWER(TRIM('Meta import'!C16))="unknown",LOWER(TRIM('Meta import'!C16))="not applicable",LOWER(TRIM('Meta import'!C16))="n/a",LOWER(TRIM('Meta import'!C16))="na",LOWER(TRIM('Meta import'!C16))="pending",LOWER(TRIM('Meta import'!C16))="unavailable",LOWER(TRIM('Meta import'!C16))="denied",LOWER(TRIM('Meta import'!C16))="none",LOWER(TRIM('Meta import'!C16))="tbd",LOWER(TRIM('Meta import'!C16))="to be determined",LOWER(TRIM('Meta import'!C16))="-")),"source_reference",IF(OR('Meta import'!D16="",OR(LOWER(TRIM('Meta import'!D16))="unknown",LOWER(TRIM('Meta import'!D16))="not applicable",LOWER(TRIM('Meta import'!D16))="n/a",LOWER(TRIM('Meta import'!D16))="na",LOWER(TRIM('Meta import'!D16))="pending",LOWER(TRIM('Meta import'!D16))="unavailable",LOWER(TRIM('Meta import'!D16))="denied",LOWER(TRIM('Meta import'!D16))="none",LOWER(TRIM('Meta import'!D16))="tbd",LOWER(TRIM('Meta import'!D16))="to be determined",LOWER(TRIM('Meta import'!D16))="-")),"account_id",IF(OR('Meta import'!E16="",OR(LOWER(TRIM('Meta import'!E16))="unknown",LOWER(TRIM('Meta import'!E16))="not applicable",LOWER(TRIM('Meta import'!E16))="n/a",LOWER(TRIM('Meta import'!E16))="na",LOWER(TRIM('Meta import'!E16))="pending",LOWER(TRIM('Meta import'!E16))="unavailable",LOWER(TRIM('Meta import'!E16))="denied",LOWER(TRIM('Meta import'!E16))="none",LOWER(TRIM('Meta import'!E16))="tbd",LOWER(TRIM('Meta import'!E16))="to be determined",LOWER(TRIM('Meta import'!E16))="-")),"campaign_id",IF(OR('Meta import'!F16="",OR(LOWER(TRIM('Meta import'!F16))="unknown",LOWER(TRIM('Meta import'!F16))="not applicable",LOWER(TRIM('Meta import'!F16))="n/a",LOWER(TRIM('Meta import'!F16))="na",LOWER(TRIM('Meta import'!F16))="pending",LOWER(TRIM('Meta import'!F16))="unavailable",LOWER(TRIM('Meta import'!F16))="denied",LOWER(TRIM('Meta import'!F16))="none",LOWER(TRIM('Meta import'!F16))="tbd",LOWER(TRIM('Meta import'!F16))="to be determined",LOWER(TRIM('Meta import'!F16))="-")),"campaign_name",IF(OR('Meta import'!G16="",OR(LOWER(TRIM('Meta import'!G16))="unknown",LOWER(TRIM('Meta import'!G16))="not applicable",LOWER(TRIM('Meta import'!G16))="n/a",LOWER(TRIM('Meta import'!G16))="na",LOWER(TRIM('Meta import'!G16))="pending",LOWER(TRIM('Meta import'!G16))="unavailable",LOWER(TRIM('Meta import'!G16))="denied",LOWER(TRIM('Meta import'!G16))="none",LOWER(TRIM('Meta import'!G16))="tbd",LOWER(TRIM('Meta import'!G16))="to be determined",LOWER(TRIM('Meta import'!G16))="-")),"adset_id",IF(OR('Meta import'!H16="",OR(LOWER(TRIM('Meta import'!H16))="unknown",LOWER(TRIM('Meta import'!H16))="not applicable",LOWER(TRIM('Meta import'!H16))="n/a",LOWER(TRIM('Meta import'!H16))="na",LOWER(TRIM('Meta import'!H16))="pending",LOWER(TRIM('Meta import'!H16))="unavailable",LOWER(TRIM('Meta import'!H16))="denied",LOWER(TRIM('Meta import'!H16))="none",LOWER(TRIM('Meta import'!H16))="tbd",LOWER(TRIM('Meta import'!H16))="to be determined",LOWER(TRIM('Meta import'!H16))="-")),"adset_name",IF(OR('Meta import'!I16="",OR(LOWER(TRIM('Meta import'!I16))="unknown",LOWER(TRIM('Meta import'!I16))="not applicable",LOWER(TRIM('Meta import'!I16))="n/a",LOWER(TRIM('Meta import'!I16))="na",LOWER(TRIM('Meta import'!I16))="pending",LOWER(TRIM('Meta import'!I16))="unavailable",LOWER(TRIM('Meta import'!I16))="denied",LOWER(TRIM('Meta import'!I16))="none",LOWER(TRIM('Meta import'!I16))="tbd",LOWER(TRIM('Meta import'!I16))="to be determined",LOWER(TRIM('Meta import'!I16))="-")),"ad_id",IF(OR('Meta import'!J16="",OR(LOWER(TRIM('Meta import'!J16))="unknown",LOWER(TRIM('Meta import'!J16))="not applicable",LOWER(TRIM('Meta import'!J16))="n/a",LOWER(TRIM('Meta import'!J16))="na",LOWER(TRIM('Meta import'!J16))="pending",LOWER(TRIM('Meta import'!J16))="unavailable",LOWER(TRIM('Meta import'!J16))="denied",LOWER(TRIM('Meta import'!J16))="none",LOWER(TRIM('Meta import'!J16))="tbd",LOWER(TRIM('Meta import'!J16))="to be determined",LOWER(TRIM('Meta import'!J16))="-")),"ad_name",IF(OR('Meta import'!K16="",OR(LOWER(TRIM('Meta import'!K16))="unknown",LOWER(TRIM('Meta import'!K16))="not applicable",LOWER(TRIM('Meta import'!K16))="n/a",LOWER(TRIM('Meta import'!K16))="na",LOWER(TRIM('Meta import'!K16))="pending",LOWER(TRIM('Meta import'!K16))="unavailable",LOWER(TRIM('Meta import'!K16))="denied",LOWER(TRIM('Meta import'!K16))="none",LOWER(TRIM('Meta import'!K16))="tbd",LOWER(TRIM('Meta import'!K16))="to be determined",LOWER(TRIM('Meta import'!K16))="-")),"date_start",IF(OR('Meta import'!L16="",OR(LOWER(TRIM('Meta import'!L16))="unknown",LOWER(TRIM('Meta import'!L16))="not applicable",LOWER(TRIM('Meta import'!L16))="n/a",LOWER(TRIM('Meta import'!L16))="na",LOWER(TRIM('Meta import'!L16))="pending",LOWER(TRIM('Meta import'!L16))="unavailable",LOWER(TRIM('Meta import'!L16))="denied",LOWER(TRIM('Meta import'!L16))="none",LOWER(TRIM('Meta import'!L16))="tbd",LOWER(TRIM('Meta import'!L16))="to be determined",LOWER(TRIM('Meta import'!L16))="-")),"date_stop",IF(OR('Meta import'!M16="",OR(LOWER(TRIM('Meta import'!M16))="unknown",LOWER(TRIM('Meta import'!M16))="not applicable",LOWER(TRIM('Meta import'!M16))="n/a",LOWER(TRIM('Meta import'!M16))="na",LOWER(TRIM('Meta import'!M16))="pending",LOWER(TRIM('Meta import'!M16))="unavailable",LOWER(TRIM('Meta import'!M16))="denied",LOWER(TRIM('Meta import'!M16))="none",LOWER(TRIM('Meta import'!M16))="tbd",LOWER(TRIM('Meta import'!M16))="to be determined",LOWER(TRIM('Meta import'!M16))="-")),"currency",IF(OR('Meta import'!N16="",OR(LOWER(TRIM('Meta import'!N16))="unknown",LOWER(TRIM('Meta import'!N16))="not applicable",LOWER(TRIM('Meta import'!N16))="n/a",LOWER(TRIM('Meta import'!N16))="na",LOWER(TRIM('Meta import'!N16))="pending",LOWER(TRIM('Meta import'!N16))="unavailable",LOWER(TRIM('Meta import'!N16))="denied",LOWER(TRIM('Meta import'!N16))="none",LOWER(TRIM('Meta import'!N16))="tbd",LOWER(TRIM('Meta import'!N16))="to be determined",LOWER(TRIM('Meta import'!N16))="-")),"spend",IF(OR('Meta import'!O16="",OR(LOWER(TRIM('Meta import'!O16))="unknown",LOWER(TRIM('Meta import'!O16))="not applicable",LOWER(TRIM('Meta import'!O16))="n/a",LOWER(TRIM('Meta import'!O16))="na",LOWER(TRIM('Meta import'!O16))="pending",LOWER(TRIM('Meta import'!O16))="unavailable",LOWER(TRIM('Meta import'!O16))="denied",LOWER(TRIM('Meta import'!O16))="none",LOWER(TRIM('Meta import'!O16))="tbd",LOWER(TRIM('Meta import'!O16))="to be determined",LOWER(TRIM('Meta import'!O16))="-")),"impressions",IF(OR('Meta import'!P16="",OR(LOWER(TRIM('Meta import'!P16))="unknown",LOWER(TRIM('Meta import'!P16))="not applicable",LOWER(TRIM('Meta import'!P16))="n/a",LOWER(TRIM('Meta import'!P16))="na",LOWER(TRIM('Meta import'!P16))="pending",LOWER(TRIM('Meta import'!P16))="unavailable",LOWER(TRIM('Meta import'!P16))="denied",LOWER(TRIM('Meta import'!P16))="none",LOWER(TRIM('Meta import'!P16))="tbd",LOWER(TRIM('Meta import'!P16))="to be determined",LOWER(TRIM('Meta import'!P16))="-")),"link_clicks",IF(OR('Meta import'!Q16="",OR(LOWER(TRIM('Meta import'!Q16))="unknown",LOWER(TRIM('Meta import'!Q16))="not applicable",LOWER(TRIM('Meta import'!Q16))="n/a",LOWER(TRIM('Meta import'!Q16))="na",LOWER(TRIM('Meta import'!Q16))="pending",LOWER(TRIM('Meta import'!Q16))="unavailable",LOWER(TRIM('Meta import'!Q16))="denied",LOWER(TRIM('Meta import'!Q16))="none",LOWER(TRIM('Meta import'!Q16))="tbd",LOWER(TRIM('Meta import'!Q16))="to be determined",LOWER(TRIM('Meta import'!Q16))="-")),"platform_action_name",IF(OR('Meta import'!R16="",OR(LOWER(TRIM('Meta import'!R16))="unknown",LOWER(TRIM('Meta import'!R16))="not applicable",LOWER(TRIM('Meta import'!R16))="n/a",LOWER(TRIM('Meta import'!R16))="na",LOWER(TRIM('Meta import'!R16))="pending",LOWER(TRIM('Meta import'!R16))="unavailable",LOWER(TRIM('Meta import'!R16))="denied",LOWER(TRIM('Meta import'!R16))="none",LOWER(TRIM('Meta import'!R16))="tbd",LOWER(TRIM('Meta import'!R16))="to be determined",LOWER(TRIM('Meta import'!R16))="-")),"platform_attributed_actions","source_row_id")))))))))))))))))),IF(D48="INVALID_NUMERIC",IF(NOT(ISNUMBER('Meta import'!N16)),"spend",IF(OR(NOT(ISNUMBER('Meta import'!O16)),'Meta import'!O16&lt;&gt;INT('Meta import'!O16)),"impressions",IF(OR(NOT(ISNUMBER('Meta import'!P16)),'Meta import'!P16&lt;&gt;INT('Meta import'!P16)),"link_clicks",IF(OR(NOT(ISNUMBER('Meta import'!R16)),'Meta import'!R16&lt;&gt;INT('Meta import'!R16)),"platform_attributed_actions","spend")))),IF(D48="NEGATIVE_VALUE",IF('Meta import'!N16&lt;0,"spend",IF('Meta import'!O16&lt;0,"impressions",IF('Meta import'!P16&lt;0,"link_clicks",IF('Meta import'!R16&lt;0,"platform_attributed_actions","spend")))),IF(D48="DUPLICATE_GRAIN_GROUP","ad_id",IF(D48="MIXED_ACCOUNT","account_id",IF(D48="MIXED_CURRENCY","currency",IF(D48="OUT_OF_SCOPE_WINDOW","date_start",IF(D48="MIXED_ACTION","platform_action_name","source_row_id"))))))))</x:f>
        <x:v>source_row_id</x:v>
      </x:c>
      <x:c r="D48" t="str">
        <x:f>IF('Meta import'!T16="","",'Meta import'!T16)</x:f>
      </x:c>
      <x:c r="E48" t="str">
        <x:f>IF(D48="","","Hold")</x:f>
      </x:c>
      <x:c r="F48" t="str">
        <x:f>IF(D48="","","Resolve the cited source row and refresh the report.")</x:f>
      </x:c>
      <x:c r="G48" t="str">
        <x:f>IF(D48="","",B48&amp;" "&amp;C48&amp;" "&amp;D48)</x:f>
      </x:c>
    </x:row>
    <x:row r="49">
      <x:c r="A49" t="str">
        <x:v>meta</x:v>
      </x:c>
      <x:c r="B49" t="str">
        <x:f>IF('Meta import'!A17="","",'Meta import'!A17)</x:f>
      </x:c>
      <x:c r="C49" t="str">
        <x:f>IF(D49="MISSING_OR_PLACEHOLDER",IF(OR('Meta import'!A17="",OR(LOWER(TRIM('Meta import'!A17))="unknown",LOWER(TRIM('Meta import'!A17))="not applicable",LOWER(TRIM('Meta import'!A17))="n/a",LOWER(TRIM('Meta import'!A17))="na",LOWER(TRIM('Meta import'!A17))="pending",LOWER(TRIM('Meta import'!A17))="unavailable",LOWER(TRIM('Meta import'!A17))="denied",LOWER(TRIM('Meta import'!A17))="none",LOWER(TRIM('Meta import'!A17))="tbd",LOWER(TRIM('Meta import'!A17))="to be determined",LOWER(TRIM('Meta import'!A17))="-")),"source_row_id",IF(OR('Meta import'!B17="",OR(LOWER(TRIM('Meta import'!B17))="unknown",LOWER(TRIM('Meta import'!B17))="not applicable",LOWER(TRIM('Meta import'!B17))="n/a",LOWER(TRIM('Meta import'!B17))="na",LOWER(TRIM('Meta import'!B17))="pending",LOWER(TRIM('Meta import'!B17))="unavailable",LOWER(TRIM('Meta import'!B17))="denied",LOWER(TRIM('Meta import'!B17))="none",LOWER(TRIM('Meta import'!B17))="tbd",LOWER(TRIM('Meta import'!B17))="to be determined",LOWER(TRIM('Meta import'!B17))="-")),"source_file",IF(OR('Meta import'!C17="",OR(LOWER(TRIM('Meta import'!C17))="unknown",LOWER(TRIM('Meta import'!C17))="not applicable",LOWER(TRIM('Meta import'!C17))="n/a",LOWER(TRIM('Meta import'!C17))="na",LOWER(TRIM('Meta import'!C17))="pending",LOWER(TRIM('Meta import'!C17))="unavailable",LOWER(TRIM('Meta import'!C17))="denied",LOWER(TRIM('Meta import'!C17))="none",LOWER(TRIM('Meta import'!C17))="tbd",LOWER(TRIM('Meta import'!C17))="to be determined",LOWER(TRIM('Meta import'!C17))="-")),"source_reference",IF(OR('Meta import'!D17="",OR(LOWER(TRIM('Meta import'!D17))="unknown",LOWER(TRIM('Meta import'!D17))="not applicable",LOWER(TRIM('Meta import'!D17))="n/a",LOWER(TRIM('Meta import'!D17))="na",LOWER(TRIM('Meta import'!D17))="pending",LOWER(TRIM('Meta import'!D17))="unavailable",LOWER(TRIM('Meta import'!D17))="denied",LOWER(TRIM('Meta import'!D17))="none",LOWER(TRIM('Meta import'!D17))="tbd",LOWER(TRIM('Meta import'!D17))="to be determined",LOWER(TRIM('Meta import'!D17))="-")),"account_id",IF(OR('Meta import'!E17="",OR(LOWER(TRIM('Meta import'!E17))="unknown",LOWER(TRIM('Meta import'!E17))="not applicable",LOWER(TRIM('Meta import'!E17))="n/a",LOWER(TRIM('Meta import'!E17))="na",LOWER(TRIM('Meta import'!E17))="pending",LOWER(TRIM('Meta import'!E17))="unavailable",LOWER(TRIM('Meta import'!E17))="denied",LOWER(TRIM('Meta import'!E17))="none",LOWER(TRIM('Meta import'!E17))="tbd",LOWER(TRIM('Meta import'!E17))="to be determined",LOWER(TRIM('Meta import'!E17))="-")),"campaign_id",IF(OR('Meta import'!F17="",OR(LOWER(TRIM('Meta import'!F17))="unknown",LOWER(TRIM('Meta import'!F17))="not applicable",LOWER(TRIM('Meta import'!F17))="n/a",LOWER(TRIM('Meta import'!F17))="na",LOWER(TRIM('Meta import'!F17))="pending",LOWER(TRIM('Meta import'!F17))="unavailable",LOWER(TRIM('Meta import'!F17))="denied",LOWER(TRIM('Meta import'!F17))="none",LOWER(TRIM('Meta import'!F17))="tbd",LOWER(TRIM('Meta import'!F17))="to be determined",LOWER(TRIM('Meta import'!F17))="-")),"campaign_name",IF(OR('Meta import'!G17="",OR(LOWER(TRIM('Meta import'!G17))="unknown",LOWER(TRIM('Meta import'!G17))="not applicable",LOWER(TRIM('Meta import'!G17))="n/a",LOWER(TRIM('Meta import'!G17))="na",LOWER(TRIM('Meta import'!G17))="pending",LOWER(TRIM('Meta import'!G17))="unavailable",LOWER(TRIM('Meta import'!G17))="denied",LOWER(TRIM('Meta import'!G17))="none",LOWER(TRIM('Meta import'!G17))="tbd",LOWER(TRIM('Meta import'!G17))="to be determined",LOWER(TRIM('Meta import'!G17))="-")),"adset_id",IF(OR('Meta import'!H17="",OR(LOWER(TRIM('Meta import'!H17))="unknown",LOWER(TRIM('Meta import'!H17))="not applicable",LOWER(TRIM('Meta import'!H17))="n/a",LOWER(TRIM('Meta import'!H17))="na",LOWER(TRIM('Meta import'!H17))="pending",LOWER(TRIM('Meta import'!H17))="unavailable",LOWER(TRIM('Meta import'!H17))="denied",LOWER(TRIM('Meta import'!H17))="none",LOWER(TRIM('Meta import'!H17))="tbd",LOWER(TRIM('Meta import'!H17))="to be determined",LOWER(TRIM('Meta import'!H17))="-")),"adset_name",IF(OR('Meta import'!I17="",OR(LOWER(TRIM('Meta import'!I17))="unknown",LOWER(TRIM('Meta import'!I17))="not applicable",LOWER(TRIM('Meta import'!I17))="n/a",LOWER(TRIM('Meta import'!I17))="na",LOWER(TRIM('Meta import'!I17))="pending",LOWER(TRIM('Meta import'!I17))="unavailable",LOWER(TRIM('Meta import'!I17))="denied",LOWER(TRIM('Meta import'!I17))="none",LOWER(TRIM('Meta import'!I17))="tbd",LOWER(TRIM('Meta import'!I17))="to be determined",LOWER(TRIM('Meta import'!I17))="-")),"ad_id",IF(OR('Meta import'!J17="",OR(LOWER(TRIM('Meta import'!J17))="unknown",LOWER(TRIM('Meta import'!J17))="not applicable",LOWER(TRIM('Meta import'!J17))="n/a",LOWER(TRIM('Meta import'!J17))="na",LOWER(TRIM('Meta import'!J17))="pending",LOWER(TRIM('Meta import'!J17))="unavailable",LOWER(TRIM('Meta import'!J17))="denied",LOWER(TRIM('Meta import'!J17))="none",LOWER(TRIM('Meta import'!J17))="tbd",LOWER(TRIM('Meta import'!J17))="to be determined",LOWER(TRIM('Meta import'!J17))="-")),"ad_name",IF(OR('Meta import'!K17="",OR(LOWER(TRIM('Meta import'!K17))="unknown",LOWER(TRIM('Meta import'!K17))="not applicable",LOWER(TRIM('Meta import'!K17))="n/a",LOWER(TRIM('Meta import'!K17))="na",LOWER(TRIM('Meta import'!K17))="pending",LOWER(TRIM('Meta import'!K17))="unavailable",LOWER(TRIM('Meta import'!K17))="denied",LOWER(TRIM('Meta import'!K17))="none",LOWER(TRIM('Meta import'!K17))="tbd",LOWER(TRIM('Meta import'!K17))="to be determined",LOWER(TRIM('Meta import'!K17))="-")),"date_start",IF(OR('Meta import'!L17="",OR(LOWER(TRIM('Meta import'!L17))="unknown",LOWER(TRIM('Meta import'!L17))="not applicable",LOWER(TRIM('Meta import'!L17))="n/a",LOWER(TRIM('Meta import'!L17))="na",LOWER(TRIM('Meta import'!L17))="pending",LOWER(TRIM('Meta import'!L17))="unavailable",LOWER(TRIM('Meta import'!L17))="denied",LOWER(TRIM('Meta import'!L17))="none",LOWER(TRIM('Meta import'!L17))="tbd",LOWER(TRIM('Meta import'!L17))="to be determined",LOWER(TRIM('Meta import'!L17))="-")),"date_stop",IF(OR('Meta import'!M17="",OR(LOWER(TRIM('Meta import'!M17))="unknown",LOWER(TRIM('Meta import'!M17))="not applicable",LOWER(TRIM('Meta import'!M17))="n/a",LOWER(TRIM('Meta import'!M17))="na",LOWER(TRIM('Meta import'!M17))="pending",LOWER(TRIM('Meta import'!M17))="unavailable",LOWER(TRIM('Meta import'!M17))="denied",LOWER(TRIM('Meta import'!M17))="none",LOWER(TRIM('Meta import'!M17))="tbd",LOWER(TRIM('Meta import'!M17))="to be determined",LOWER(TRIM('Meta import'!M17))="-")),"currency",IF(OR('Meta import'!N17="",OR(LOWER(TRIM('Meta import'!N17))="unknown",LOWER(TRIM('Meta import'!N17))="not applicable",LOWER(TRIM('Meta import'!N17))="n/a",LOWER(TRIM('Meta import'!N17))="na",LOWER(TRIM('Meta import'!N17))="pending",LOWER(TRIM('Meta import'!N17))="unavailable",LOWER(TRIM('Meta import'!N17))="denied",LOWER(TRIM('Meta import'!N17))="none",LOWER(TRIM('Meta import'!N17))="tbd",LOWER(TRIM('Meta import'!N17))="to be determined",LOWER(TRIM('Meta import'!N17))="-")),"spend",IF(OR('Meta import'!O17="",OR(LOWER(TRIM('Meta import'!O17))="unknown",LOWER(TRIM('Meta import'!O17))="not applicable",LOWER(TRIM('Meta import'!O17))="n/a",LOWER(TRIM('Meta import'!O17))="na",LOWER(TRIM('Meta import'!O17))="pending",LOWER(TRIM('Meta import'!O17))="unavailable",LOWER(TRIM('Meta import'!O17))="denied",LOWER(TRIM('Meta import'!O17))="none",LOWER(TRIM('Meta import'!O17))="tbd",LOWER(TRIM('Meta import'!O17))="to be determined",LOWER(TRIM('Meta import'!O17))="-")),"impressions",IF(OR('Meta import'!P17="",OR(LOWER(TRIM('Meta import'!P17))="unknown",LOWER(TRIM('Meta import'!P17))="not applicable",LOWER(TRIM('Meta import'!P17))="n/a",LOWER(TRIM('Meta import'!P17))="na",LOWER(TRIM('Meta import'!P17))="pending",LOWER(TRIM('Meta import'!P17))="unavailable",LOWER(TRIM('Meta import'!P17))="denied",LOWER(TRIM('Meta import'!P17))="none",LOWER(TRIM('Meta import'!P17))="tbd",LOWER(TRIM('Meta import'!P17))="to be determined",LOWER(TRIM('Meta import'!P17))="-")),"link_clicks",IF(OR('Meta import'!Q17="",OR(LOWER(TRIM('Meta import'!Q17))="unknown",LOWER(TRIM('Meta import'!Q17))="not applicable",LOWER(TRIM('Meta import'!Q17))="n/a",LOWER(TRIM('Meta import'!Q17))="na",LOWER(TRIM('Meta import'!Q17))="pending",LOWER(TRIM('Meta import'!Q17))="unavailable",LOWER(TRIM('Meta import'!Q17))="denied",LOWER(TRIM('Meta import'!Q17))="none",LOWER(TRIM('Meta import'!Q17))="tbd",LOWER(TRIM('Meta import'!Q17))="to be determined",LOWER(TRIM('Meta import'!Q17))="-")),"platform_action_name",IF(OR('Meta import'!R17="",OR(LOWER(TRIM('Meta import'!R17))="unknown",LOWER(TRIM('Meta import'!R17))="not applicable",LOWER(TRIM('Meta import'!R17))="n/a",LOWER(TRIM('Meta import'!R17))="na",LOWER(TRIM('Meta import'!R17))="pending",LOWER(TRIM('Meta import'!R17))="unavailable",LOWER(TRIM('Meta import'!R17))="denied",LOWER(TRIM('Meta import'!R17))="none",LOWER(TRIM('Meta import'!R17))="tbd",LOWER(TRIM('Meta import'!R17))="to be determined",LOWER(TRIM('Meta import'!R17))="-")),"platform_attributed_actions","source_row_id")))))))))))))))))),IF(D49="INVALID_NUMERIC",IF(NOT(ISNUMBER('Meta import'!N17)),"spend",IF(OR(NOT(ISNUMBER('Meta import'!O17)),'Meta import'!O17&lt;&gt;INT('Meta import'!O17)),"impressions",IF(OR(NOT(ISNUMBER('Meta import'!P17)),'Meta import'!P17&lt;&gt;INT('Meta import'!P17)),"link_clicks",IF(OR(NOT(ISNUMBER('Meta import'!R17)),'Meta import'!R17&lt;&gt;INT('Meta import'!R17)),"platform_attributed_actions","spend")))),IF(D49="NEGATIVE_VALUE",IF('Meta import'!N17&lt;0,"spend",IF('Meta import'!O17&lt;0,"impressions",IF('Meta import'!P17&lt;0,"link_clicks",IF('Meta import'!R17&lt;0,"platform_attributed_actions","spend")))),IF(D49="DUPLICATE_GRAIN_GROUP","ad_id",IF(D49="MIXED_ACCOUNT","account_id",IF(D49="MIXED_CURRENCY","currency",IF(D49="OUT_OF_SCOPE_WINDOW","date_start",IF(D49="MIXED_ACTION","platform_action_name","source_row_id"))))))))</x:f>
        <x:v>source_row_id</x:v>
      </x:c>
      <x:c r="D49" t="str">
        <x:f>IF('Meta import'!T17="","",'Meta import'!T17)</x:f>
      </x:c>
      <x:c r="E49" t="str">
        <x:f>IF(D49="","","Hold")</x:f>
      </x:c>
      <x:c r="F49" t="str">
        <x:f>IF(D49="","","Resolve the cited source row and refresh the report.")</x:f>
      </x:c>
      <x:c r="G49" t="str">
        <x:f>IF(D49="","",B49&amp;" "&amp;C49&amp;" "&amp;D49)</x:f>
      </x:c>
    </x:row>
    <x:row r="50">
      <x:c r="A50" t="str">
        <x:v>meta</x:v>
      </x:c>
      <x:c r="B50" t="str">
        <x:f>IF('Meta import'!A18="","",'Meta import'!A18)</x:f>
      </x:c>
      <x:c r="C50" t="str">
        <x:f>IF(D50="MISSING_OR_PLACEHOLDER",IF(OR('Meta import'!A18="",OR(LOWER(TRIM('Meta import'!A18))="unknown",LOWER(TRIM('Meta import'!A18))="not applicable",LOWER(TRIM('Meta import'!A18))="n/a",LOWER(TRIM('Meta import'!A18))="na",LOWER(TRIM('Meta import'!A18))="pending",LOWER(TRIM('Meta import'!A18))="unavailable",LOWER(TRIM('Meta import'!A18))="denied",LOWER(TRIM('Meta import'!A18))="none",LOWER(TRIM('Meta import'!A18))="tbd",LOWER(TRIM('Meta import'!A18))="to be determined",LOWER(TRIM('Meta import'!A18))="-")),"source_row_id",IF(OR('Meta import'!B18="",OR(LOWER(TRIM('Meta import'!B18))="unknown",LOWER(TRIM('Meta import'!B18))="not applicable",LOWER(TRIM('Meta import'!B18))="n/a",LOWER(TRIM('Meta import'!B18))="na",LOWER(TRIM('Meta import'!B18))="pending",LOWER(TRIM('Meta import'!B18))="unavailable",LOWER(TRIM('Meta import'!B18))="denied",LOWER(TRIM('Meta import'!B18))="none",LOWER(TRIM('Meta import'!B18))="tbd",LOWER(TRIM('Meta import'!B18))="to be determined",LOWER(TRIM('Meta import'!B18))="-")),"source_file",IF(OR('Meta import'!C18="",OR(LOWER(TRIM('Meta import'!C18))="unknown",LOWER(TRIM('Meta import'!C18))="not applicable",LOWER(TRIM('Meta import'!C18))="n/a",LOWER(TRIM('Meta import'!C18))="na",LOWER(TRIM('Meta import'!C18))="pending",LOWER(TRIM('Meta import'!C18))="unavailable",LOWER(TRIM('Meta import'!C18))="denied",LOWER(TRIM('Meta import'!C18))="none",LOWER(TRIM('Meta import'!C18))="tbd",LOWER(TRIM('Meta import'!C18))="to be determined",LOWER(TRIM('Meta import'!C18))="-")),"source_reference",IF(OR('Meta import'!D18="",OR(LOWER(TRIM('Meta import'!D18))="unknown",LOWER(TRIM('Meta import'!D18))="not applicable",LOWER(TRIM('Meta import'!D18))="n/a",LOWER(TRIM('Meta import'!D18))="na",LOWER(TRIM('Meta import'!D18))="pending",LOWER(TRIM('Meta import'!D18))="unavailable",LOWER(TRIM('Meta import'!D18))="denied",LOWER(TRIM('Meta import'!D18))="none",LOWER(TRIM('Meta import'!D18))="tbd",LOWER(TRIM('Meta import'!D18))="to be determined",LOWER(TRIM('Meta import'!D18))="-")),"account_id",IF(OR('Meta import'!E18="",OR(LOWER(TRIM('Meta import'!E18))="unknown",LOWER(TRIM('Meta import'!E18))="not applicable",LOWER(TRIM('Meta import'!E18))="n/a",LOWER(TRIM('Meta import'!E18))="na",LOWER(TRIM('Meta import'!E18))="pending",LOWER(TRIM('Meta import'!E18))="unavailable",LOWER(TRIM('Meta import'!E18))="denied",LOWER(TRIM('Meta import'!E18))="none",LOWER(TRIM('Meta import'!E18))="tbd",LOWER(TRIM('Meta import'!E18))="to be determined",LOWER(TRIM('Meta import'!E18))="-")),"campaign_id",IF(OR('Meta import'!F18="",OR(LOWER(TRIM('Meta import'!F18))="unknown",LOWER(TRIM('Meta import'!F18))="not applicable",LOWER(TRIM('Meta import'!F18))="n/a",LOWER(TRIM('Meta import'!F18))="na",LOWER(TRIM('Meta import'!F18))="pending",LOWER(TRIM('Meta import'!F18))="unavailable",LOWER(TRIM('Meta import'!F18))="denied",LOWER(TRIM('Meta import'!F18))="none",LOWER(TRIM('Meta import'!F18))="tbd",LOWER(TRIM('Meta import'!F18))="to be determined",LOWER(TRIM('Meta import'!F18))="-")),"campaign_name",IF(OR('Meta import'!G18="",OR(LOWER(TRIM('Meta import'!G18))="unknown",LOWER(TRIM('Meta import'!G18))="not applicable",LOWER(TRIM('Meta import'!G18))="n/a",LOWER(TRIM('Meta import'!G18))="na",LOWER(TRIM('Meta import'!G18))="pending",LOWER(TRIM('Meta import'!G18))="unavailable",LOWER(TRIM('Meta import'!G18))="denied",LOWER(TRIM('Meta import'!G18))="none",LOWER(TRIM('Meta import'!G18))="tbd",LOWER(TRIM('Meta import'!G18))="to be determined",LOWER(TRIM('Meta import'!G18))="-")),"adset_id",IF(OR('Meta import'!H18="",OR(LOWER(TRIM('Meta import'!H18))="unknown",LOWER(TRIM('Meta import'!H18))="not applicable",LOWER(TRIM('Meta import'!H18))="n/a",LOWER(TRIM('Meta import'!H18))="na",LOWER(TRIM('Meta import'!H18))="pending",LOWER(TRIM('Meta import'!H18))="unavailable",LOWER(TRIM('Meta import'!H18))="denied",LOWER(TRIM('Meta import'!H18))="none",LOWER(TRIM('Meta import'!H18))="tbd",LOWER(TRIM('Meta import'!H18))="to be determined",LOWER(TRIM('Meta import'!H18))="-")),"adset_name",IF(OR('Meta import'!I18="",OR(LOWER(TRIM('Meta import'!I18))="unknown",LOWER(TRIM('Meta import'!I18))="not applicable",LOWER(TRIM('Meta import'!I18))="n/a",LOWER(TRIM('Meta import'!I18))="na",LOWER(TRIM('Meta import'!I18))="pending",LOWER(TRIM('Meta import'!I18))="unavailable",LOWER(TRIM('Meta import'!I18))="denied",LOWER(TRIM('Meta import'!I18))="none",LOWER(TRIM('Meta import'!I18))="tbd",LOWER(TRIM('Meta import'!I18))="to be determined",LOWER(TRIM('Meta import'!I18))="-")),"ad_id",IF(OR('Meta import'!J18="",OR(LOWER(TRIM('Meta import'!J18))="unknown",LOWER(TRIM('Meta import'!J18))="not applicable",LOWER(TRIM('Meta import'!J18))="n/a",LOWER(TRIM('Meta import'!J18))="na",LOWER(TRIM('Meta import'!J18))="pending",LOWER(TRIM('Meta import'!J18))="unavailable",LOWER(TRIM('Meta import'!J18))="denied",LOWER(TRIM('Meta import'!J18))="none",LOWER(TRIM('Meta import'!J18))="tbd",LOWER(TRIM('Meta import'!J18))="to be determined",LOWER(TRIM('Meta import'!J18))="-")),"ad_name",IF(OR('Meta import'!K18="",OR(LOWER(TRIM('Meta import'!K18))="unknown",LOWER(TRIM('Meta import'!K18))="not applicable",LOWER(TRIM('Meta import'!K18))="n/a",LOWER(TRIM('Meta import'!K18))="na",LOWER(TRIM('Meta import'!K18))="pending",LOWER(TRIM('Meta import'!K18))="unavailable",LOWER(TRIM('Meta import'!K18))="denied",LOWER(TRIM('Meta import'!K18))="none",LOWER(TRIM('Meta import'!K18))="tbd",LOWER(TRIM('Meta import'!K18))="to be determined",LOWER(TRIM('Meta import'!K18))="-")),"date_start",IF(OR('Meta import'!L18="",OR(LOWER(TRIM('Meta import'!L18))="unknown",LOWER(TRIM('Meta import'!L18))="not applicable",LOWER(TRIM('Meta import'!L18))="n/a",LOWER(TRIM('Meta import'!L18))="na",LOWER(TRIM('Meta import'!L18))="pending",LOWER(TRIM('Meta import'!L18))="unavailable",LOWER(TRIM('Meta import'!L18))="denied",LOWER(TRIM('Meta import'!L18))="none",LOWER(TRIM('Meta import'!L18))="tbd",LOWER(TRIM('Meta import'!L18))="to be determined",LOWER(TRIM('Meta import'!L18))="-")),"date_stop",IF(OR('Meta import'!M18="",OR(LOWER(TRIM('Meta import'!M18))="unknown",LOWER(TRIM('Meta import'!M18))="not applicable",LOWER(TRIM('Meta import'!M18))="n/a",LOWER(TRIM('Meta import'!M18))="na",LOWER(TRIM('Meta import'!M18))="pending",LOWER(TRIM('Meta import'!M18))="unavailable",LOWER(TRIM('Meta import'!M18))="denied",LOWER(TRIM('Meta import'!M18))="none",LOWER(TRIM('Meta import'!M18))="tbd",LOWER(TRIM('Meta import'!M18))="to be determined",LOWER(TRIM('Meta import'!M18))="-")),"currency",IF(OR('Meta import'!N18="",OR(LOWER(TRIM('Meta import'!N18))="unknown",LOWER(TRIM('Meta import'!N18))="not applicable",LOWER(TRIM('Meta import'!N18))="n/a",LOWER(TRIM('Meta import'!N18))="na",LOWER(TRIM('Meta import'!N18))="pending",LOWER(TRIM('Meta import'!N18))="unavailable",LOWER(TRIM('Meta import'!N18))="denied",LOWER(TRIM('Meta import'!N18))="none",LOWER(TRIM('Meta import'!N18))="tbd",LOWER(TRIM('Meta import'!N18))="to be determined",LOWER(TRIM('Meta import'!N18))="-")),"spend",IF(OR('Meta import'!O18="",OR(LOWER(TRIM('Meta import'!O18))="unknown",LOWER(TRIM('Meta import'!O18))="not applicable",LOWER(TRIM('Meta import'!O18))="n/a",LOWER(TRIM('Meta import'!O18))="na",LOWER(TRIM('Meta import'!O18))="pending",LOWER(TRIM('Meta import'!O18))="unavailable",LOWER(TRIM('Meta import'!O18))="denied",LOWER(TRIM('Meta import'!O18))="none",LOWER(TRIM('Meta import'!O18))="tbd",LOWER(TRIM('Meta import'!O18))="to be determined",LOWER(TRIM('Meta import'!O18))="-")),"impressions",IF(OR('Meta import'!P18="",OR(LOWER(TRIM('Meta import'!P18))="unknown",LOWER(TRIM('Meta import'!P18))="not applicable",LOWER(TRIM('Meta import'!P18))="n/a",LOWER(TRIM('Meta import'!P18))="na",LOWER(TRIM('Meta import'!P18))="pending",LOWER(TRIM('Meta import'!P18))="unavailable",LOWER(TRIM('Meta import'!P18))="denied",LOWER(TRIM('Meta import'!P18))="none",LOWER(TRIM('Meta import'!P18))="tbd",LOWER(TRIM('Meta import'!P18))="to be determined",LOWER(TRIM('Meta import'!P18))="-")),"link_clicks",IF(OR('Meta import'!Q18="",OR(LOWER(TRIM('Meta import'!Q18))="unknown",LOWER(TRIM('Meta import'!Q18))="not applicable",LOWER(TRIM('Meta import'!Q18))="n/a",LOWER(TRIM('Meta import'!Q18))="na",LOWER(TRIM('Meta import'!Q18))="pending",LOWER(TRIM('Meta import'!Q18))="unavailable",LOWER(TRIM('Meta import'!Q18))="denied",LOWER(TRIM('Meta import'!Q18))="none",LOWER(TRIM('Meta import'!Q18))="tbd",LOWER(TRIM('Meta import'!Q18))="to be determined",LOWER(TRIM('Meta import'!Q18))="-")),"platform_action_name",IF(OR('Meta import'!R18="",OR(LOWER(TRIM('Meta import'!R18))="unknown",LOWER(TRIM('Meta import'!R18))="not applicable",LOWER(TRIM('Meta import'!R18))="n/a",LOWER(TRIM('Meta import'!R18))="na",LOWER(TRIM('Meta import'!R18))="pending",LOWER(TRIM('Meta import'!R18))="unavailable",LOWER(TRIM('Meta import'!R18))="denied",LOWER(TRIM('Meta import'!R18))="none",LOWER(TRIM('Meta import'!R18))="tbd",LOWER(TRIM('Meta import'!R18))="to be determined",LOWER(TRIM('Meta import'!R18))="-")),"platform_attributed_actions","source_row_id")))))))))))))))))),IF(D50="INVALID_NUMERIC",IF(NOT(ISNUMBER('Meta import'!N18)),"spend",IF(OR(NOT(ISNUMBER('Meta import'!O18)),'Meta import'!O18&lt;&gt;INT('Meta import'!O18)),"impressions",IF(OR(NOT(ISNUMBER('Meta import'!P18)),'Meta import'!P18&lt;&gt;INT('Meta import'!P18)),"link_clicks",IF(OR(NOT(ISNUMBER('Meta import'!R18)),'Meta import'!R18&lt;&gt;INT('Meta import'!R18)),"platform_attributed_actions","spend")))),IF(D50="NEGATIVE_VALUE",IF('Meta import'!N18&lt;0,"spend",IF('Meta import'!O18&lt;0,"impressions",IF('Meta import'!P18&lt;0,"link_clicks",IF('Meta import'!R18&lt;0,"platform_attributed_actions","spend")))),IF(D50="DUPLICATE_GRAIN_GROUP","ad_id",IF(D50="MIXED_ACCOUNT","account_id",IF(D50="MIXED_CURRENCY","currency",IF(D50="OUT_OF_SCOPE_WINDOW","date_start",IF(D50="MIXED_ACTION","platform_action_name","source_row_id"))))))))</x:f>
        <x:v>source_row_id</x:v>
      </x:c>
      <x:c r="D50" t="str">
        <x:f>IF('Meta import'!T18="","",'Meta import'!T18)</x:f>
      </x:c>
      <x:c r="E50" t="str">
        <x:f>IF(D50="","","Hold")</x:f>
      </x:c>
      <x:c r="F50" t="str">
        <x:f>IF(D50="","","Resolve the cited source row and refresh the report.")</x:f>
      </x:c>
      <x:c r="G50" t="str">
        <x:f>IF(D50="","",B50&amp;" "&amp;C50&amp;" "&amp;D50)</x:f>
      </x:c>
    </x:row>
    <x:row r="51">
      <x:c r="A51" t="str">
        <x:v>meta</x:v>
      </x:c>
      <x:c r="B51" t="str">
        <x:f>IF('Meta import'!A19="","",'Meta import'!A19)</x:f>
      </x:c>
      <x:c r="C51" t="str">
        <x:f>IF(D51="MISSING_OR_PLACEHOLDER",IF(OR('Meta import'!A19="",OR(LOWER(TRIM('Meta import'!A19))="unknown",LOWER(TRIM('Meta import'!A19))="not applicable",LOWER(TRIM('Meta import'!A19))="n/a",LOWER(TRIM('Meta import'!A19))="na",LOWER(TRIM('Meta import'!A19))="pending",LOWER(TRIM('Meta import'!A19))="unavailable",LOWER(TRIM('Meta import'!A19))="denied",LOWER(TRIM('Meta import'!A19))="none",LOWER(TRIM('Meta import'!A19))="tbd",LOWER(TRIM('Meta import'!A19))="to be determined",LOWER(TRIM('Meta import'!A19))="-")),"source_row_id",IF(OR('Meta import'!B19="",OR(LOWER(TRIM('Meta import'!B19))="unknown",LOWER(TRIM('Meta import'!B19))="not applicable",LOWER(TRIM('Meta import'!B19))="n/a",LOWER(TRIM('Meta import'!B19))="na",LOWER(TRIM('Meta import'!B19))="pending",LOWER(TRIM('Meta import'!B19))="unavailable",LOWER(TRIM('Meta import'!B19))="denied",LOWER(TRIM('Meta import'!B19))="none",LOWER(TRIM('Meta import'!B19))="tbd",LOWER(TRIM('Meta import'!B19))="to be determined",LOWER(TRIM('Meta import'!B19))="-")),"source_file",IF(OR('Meta import'!C19="",OR(LOWER(TRIM('Meta import'!C19))="unknown",LOWER(TRIM('Meta import'!C19))="not applicable",LOWER(TRIM('Meta import'!C19))="n/a",LOWER(TRIM('Meta import'!C19))="na",LOWER(TRIM('Meta import'!C19))="pending",LOWER(TRIM('Meta import'!C19))="unavailable",LOWER(TRIM('Meta import'!C19))="denied",LOWER(TRIM('Meta import'!C19))="none",LOWER(TRIM('Meta import'!C19))="tbd",LOWER(TRIM('Meta import'!C19))="to be determined",LOWER(TRIM('Meta import'!C19))="-")),"source_reference",IF(OR('Meta import'!D19="",OR(LOWER(TRIM('Meta import'!D19))="unknown",LOWER(TRIM('Meta import'!D19))="not applicable",LOWER(TRIM('Meta import'!D19))="n/a",LOWER(TRIM('Meta import'!D19))="na",LOWER(TRIM('Meta import'!D19))="pending",LOWER(TRIM('Meta import'!D19))="unavailable",LOWER(TRIM('Meta import'!D19))="denied",LOWER(TRIM('Meta import'!D19))="none",LOWER(TRIM('Meta import'!D19))="tbd",LOWER(TRIM('Meta import'!D19))="to be determined",LOWER(TRIM('Meta import'!D19))="-")),"account_id",IF(OR('Meta import'!E19="",OR(LOWER(TRIM('Meta import'!E19))="unknown",LOWER(TRIM('Meta import'!E19))="not applicable",LOWER(TRIM('Meta import'!E19))="n/a",LOWER(TRIM('Meta import'!E19))="na",LOWER(TRIM('Meta import'!E19))="pending",LOWER(TRIM('Meta import'!E19))="unavailable",LOWER(TRIM('Meta import'!E19))="denied",LOWER(TRIM('Meta import'!E19))="none",LOWER(TRIM('Meta import'!E19))="tbd",LOWER(TRIM('Meta import'!E19))="to be determined",LOWER(TRIM('Meta import'!E19))="-")),"campaign_id",IF(OR('Meta import'!F19="",OR(LOWER(TRIM('Meta import'!F19))="unknown",LOWER(TRIM('Meta import'!F19))="not applicable",LOWER(TRIM('Meta import'!F19))="n/a",LOWER(TRIM('Meta import'!F19))="na",LOWER(TRIM('Meta import'!F19))="pending",LOWER(TRIM('Meta import'!F19))="unavailable",LOWER(TRIM('Meta import'!F19))="denied",LOWER(TRIM('Meta import'!F19))="none",LOWER(TRIM('Meta import'!F19))="tbd",LOWER(TRIM('Meta import'!F19))="to be determined",LOWER(TRIM('Meta import'!F19))="-")),"campaign_name",IF(OR('Meta import'!G19="",OR(LOWER(TRIM('Meta import'!G19))="unknown",LOWER(TRIM('Meta import'!G19))="not applicable",LOWER(TRIM('Meta import'!G19))="n/a",LOWER(TRIM('Meta import'!G19))="na",LOWER(TRIM('Meta import'!G19))="pending",LOWER(TRIM('Meta import'!G19))="unavailable",LOWER(TRIM('Meta import'!G19))="denied",LOWER(TRIM('Meta import'!G19))="none",LOWER(TRIM('Meta import'!G19))="tbd",LOWER(TRIM('Meta import'!G19))="to be determined",LOWER(TRIM('Meta import'!G19))="-")),"adset_id",IF(OR('Meta import'!H19="",OR(LOWER(TRIM('Meta import'!H19))="unknown",LOWER(TRIM('Meta import'!H19))="not applicable",LOWER(TRIM('Meta import'!H19))="n/a",LOWER(TRIM('Meta import'!H19))="na",LOWER(TRIM('Meta import'!H19))="pending",LOWER(TRIM('Meta import'!H19))="unavailable",LOWER(TRIM('Meta import'!H19))="denied",LOWER(TRIM('Meta import'!H19))="none",LOWER(TRIM('Meta import'!H19))="tbd",LOWER(TRIM('Meta import'!H19))="to be determined",LOWER(TRIM('Meta import'!H19))="-")),"adset_name",IF(OR('Meta import'!I19="",OR(LOWER(TRIM('Meta import'!I19))="unknown",LOWER(TRIM('Meta import'!I19))="not applicable",LOWER(TRIM('Meta import'!I19))="n/a",LOWER(TRIM('Meta import'!I19))="na",LOWER(TRIM('Meta import'!I19))="pending",LOWER(TRIM('Meta import'!I19))="unavailable",LOWER(TRIM('Meta import'!I19))="denied",LOWER(TRIM('Meta import'!I19))="none",LOWER(TRIM('Meta import'!I19))="tbd",LOWER(TRIM('Meta import'!I19))="to be determined",LOWER(TRIM('Meta import'!I19))="-")),"ad_id",IF(OR('Meta import'!J19="",OR(LOWER(TRIM('Meta import'!J19))="unknown",LOWER(TRIM('Meta import'!J19))="not applicable",LOWER(TRIM('Meta import'!J19))="n/a",LOWER(TRIM('Meta import'!J19))="na",LOWER(TRIM('Meta import'!J19))="pending",LOWER(TRIM('Meta import'!J19))="unavailable",LOWER(TRIM('Meta import'!J19))="denied",LOWER(TRIM('Meta import'!J19))="none",LOWER(TRIM('Meta import'!J19))="tbd",LOWER(TRIM('Meta import'!J19))="to be determined",LOWER(TRIM('Meta import'!J19))="-")),"ad_name",IF(OR('Meta import'!K19="",OR(LOWER(TRIM('Meta import'!K19))="unknown",LOWER(TRIM('Meta import'!K19))="not applicable",LOWER(TRIM('Meta import'!K19))="n/a",LOWER(TRIM('Meta import'!K19))="na",LOWER(TRIM('Meta import'!K19))="pending",LOWER(TRIM('Meta import'!K19))="unavailable",LOWER(TRIM('Meta import'!K19))="denied",LOWER(TRIM('Meta import'!K19))="none",LOWER(TRIM('Meta import'!K19))="tbd",LOWER(TRIM('Meta import'!K19))="to be determined",LOWER(TRIM('Meta import'!K19))="-")),"date_start",IF(OR('Meta import'!L19="",OR(LOWER(TRIM('Meta import'!L19))="unknown",LOWER(TRIM('Meta import'!L19))="not applicable",LOWER(TRIM('Meta import'!L19))="n/a",LOWER(TRIM('Meta import'!L19))="na",LOWER(TRIM('Meta import'!L19))="pending",LOWER(TRIM('Meta import'!L19))="unavailable",LOWER(TRIM('Meta import'!L19))="denied",LOWER(TRIM('Meta import'!L19))="none",LOWER(TRIM('Meta import'!L19))="tbd",LOWER(TRIM('Meta import'!L19))="to be determined",LOWER(TRIM('Meta import'!L19))="-")),"date_stop",IF(OR('Meta import'!M19="",OR(LOWER(TRIM('Meta import'!M19))="unknown",LOWER(TRIM('Meta import'!M19))="not applicable",LOWER(TRIM('Meta import'!M19))="n/a",LOWER(TRIM('Meta import'!M19))="na",LOWER(TRIM('Meta import'!M19))="pending",LOWER(TRIM('Meta import'!M19))="unavailable",LOWER(TRIM('Meta import'!M19))="denied",LOWER(TRIM('Meta import'!M19))="none",LOWER(TRIM('Meta import'!M19))="tbd",LOWER(TRIM('Meta import'!M19))="to be determined",LOWER(TRIM('Meta import'!M19))="-")),"currency",IF(OR('Meta import'!N19="",OR(LOWER(TRIM('Meta import'!N19))="unknown",LOWER(TRIM('Meta import'!N19))="not applicable",LOWER(TRIM('Meta import'!N19))="n/a",LOWER(TRIM('Meta import'!N19))="na",LOWER(TRIM('Meta import'!N19))="pending",LOWER(TRIM('Meta import'!N19))="unavailable",LOWER(TRIM('Meta import'!N19))="denied",LOWER(TRIM('Meta import'!N19))="none",LOWER(TRIM('Meta import'!N19))="tbd",LOWER(TRIM('Meta import'!N19))="to be determined",LOWER(TRIM('Meta import'!N19))="-")),"spend",IF(OR('Meta import'!O19="",OR(LOWER(TRIM('Meta import'!O19))="unknown",LOWER(TRIM('Meta import'!O19))="not applicable",LOWER(TRIM('Meta import'!O19))="n/a",LOWER(TRIM('Meta import'!O19))="na",LOWER(TRIM('Meta import'!O19))="pending",LOWER(TRIM('Meta import'!O19))="unavailable",LOWER(TRIM('Meta import'!O19))="denied",LOWER(TRIM('Meta import'!O19))="none",LOWER(TRIM('Meta import'!O19))="tbd",LOWER(TRIM('Meta import'!O19))="to be determined",LOWER(TRIM('Meta import'!O19))="-")),"impressions",IF(OR('Meta import'!P19="",OR(LOWER(TRIM('Meta import'!P19))="unknown",LOWER(TRIM('Meta import'!P19))="not applicable",LOWER(TRIM('Meta import'!P19))="n/a",LOWER(TRIM('Meta import'!P19))="na",LOWER(TRIM('Meta import'!P19))="pending",LOWER(TRIM('Meta import'!P19))="unavailable",LOWER(TRIM('Meta import'!P19))="denied",LOWER(TRIM('Meta import'!P19))="none",LOWER(TRIM('Meta import'!P19))="tbd",LOWER(TRIM('Meta import'!P19))="to be determined",LOWER(TRIM('Meta import'!P19))="-")),"link_clicks",IF(OR('Meta import'!Q19="",OR(LOWER(TRIM('Meta import'!Q19))="unknown",LOWER(TRIM('Meta import'!Q19))="not applicable",LOWER(TRIM('Meta import'!Q19))="n/a",LOWER(TRIM('Meta import'!Q19))="na",LOWER(TRIM('Meta import'!Q19))="pending",LOWER(TRIM('Meta import'!Q19))="unavailable",LOWER(TRIM('Meta import'!Q19))="denied",LOWER(TRIM('Meta import'!Q19))="none",LOWER(TRIM('Meta import'!Q19))="tbd",LOWER(TRIM('Meta import'!Q19))="to be determined",LOWER(TRIM('Meta import'!Q19))="-")),"platform_action_name",IF(OR('Meta import'!R19="",OR(LOWER(TRIM('Meta import'!R19))="unknown",LOWER(TRIM('Meta import'!R19))="not applicable",LOWER(TRIM('Meta import'!R19))="n/a",LOWER(TRIM('Meta import'!R19))="na",LOWER(TRIM('Meta import'!R19))="pending",LOWER(TRIM('Meta import'!R19))="unavailable",LOWER(TRIM('Meta import'!R19))="denied",LOWER(TRIM('Meta import'!R19))="none",LOWER(TRIM('Meta import'!R19))="tbd",LOWER(TRIM('Meta import'!R19))="to be determined",LOWER(TRIM('Meta import'!R19))="-")),"platform_attributed_actions","source_row_id")))))))))))))))))),IF(D51="INVALID_NUMERIC",IF(NOT(ISNUMBER('Meta import'!N19)),"spend",IF(OR(NOT(ISNUMBER('Meta import'!O19)),'Meta import'!O19&lt;&gt;INT('Meta import'!O19)),"impressions",IF(OR(NOT(ISNUMBER('Meta import'!P19)),'Meta import'!P19&lt;&gt;INT('Meta import'!P19)),"link_clicks",IF(OR(NOT(ISNUMBER('Meta import'!R19)),'Meta import'!R19&lt;&gt;INT('Meta import'!R19)),"platform_attributed_actions","spend")))),IF(D51="NEGATIVE_VALUE",IF('Meta import'!N19&lt;0,"spend",IF('Meta import'!O19&lt;0,"impressions",IF('Meta import'!P19&lt;0,"link_clicks",IF('Meta import'!R19&lt;0,"platform_attributed_actions","spend")))),IF(D51="DUPLICATE_GRAIN_GROUP","ad_id",IF(D51="MIXED_ACCOUNT","account_id",IF(D51="MIXED_CURRENCY","currency",IF(D51="OUT_OF_SCOPE_WINDOW","date_start",IF(D51="MIXED_ACTION","platform_action_name","source_row_id"))))))))</x:f>
        <x:v>source_row_id</x:v>
      </x:c>
      <x:c r="D51" t="str">
        <x:f>IF('Meta import'!T19="","",'Meta import'!T19)</x:f>
      </x:c>
      <x:c r="E51" t="str">
        <x:f>IF(D51="","","Hold")</x:f>
      </x:c>
      <x:c r="F51" t="str">
        <x:f>IF(D51="","","Resolve the cited source row and refresh the report.")</x:f>
      </x:c>
      <x:c r="G51" t="str">
        <x:f>IF(D51="","",B51&amp;" "&amp;C51&amp;" "&amp;D51)</x:f>
      </x:c>
    </x:row>
    <x:row r="52">
      <x:c r="A52" t="str">
        <x:v>meta</x:v>
      </x:c>
      <x:c r="B52" t="str">
        <x:f>IF('Meta import'!A20="","",'Meta import'!A20)</x:f>
      </x:c>
      <x:c r="C52" t="str">
        <x:f>IF(D52="MISSING_OR_PLACEHOLDER",IF(OR('Meta import'!A20="",OR(LOWER(TRIM('Meta import'!A20))="unknown",LOWER(TRIM('Meta import'!A20))="not applicable",LOWER(TRIM('Meta import'!A20))="n/a",LOWER(TRIM('Meta import'!A20))="na",LOWER(TRIM('Meta import'!A20))="pending",LOWER(TRIM('Meta import'!A20))="unavailable",LOWER(TRIM('Meta import'!A20))="denied",LOWER(TRIM('Meta import'!A20))="none",LOWER(TRIM('Meta import'!A20))="tbd",LOWER(TRIM('Meta import'!A20))="to be determined",LOWER(TRIM('Meta import'!A20))="-")),"source_row_id",IF(OR('Meta import'!B20="",OR(LOWER(TRIM('Meta import'!B20))="unknown",LOWER(TRIM('Meta import'!B20))="not applicable",LOWER(TRIM('Meta import'!B20))="n/a",LOWER(TRIM('Meta import'!B20))="na",LOWER(TRIM('Meta import'!B20))="pending",LOWER(TRIM('Meta import'!B20))="unavailable",LOWER(TRIM('Meta import'!B20))="denied",LOWER(TRIM('Meta import'!B20))="none",LOWER(TRIM('Meta import'!B20))="tbd",LOWER(TRIM('Meta import'!B20))="to be determined",LOWER(TRIM('Meta import'!B20))="-")),"source_file",IF(OR('Meta import'!C20="",OR(LOWER(TRIM('Meta import'!C20))="unknown",LOWER(TRIM('Meta import'!C20))="not applicable",LOWER(TRIM('Meta import'!C20))="n/a",LOWER(TRIM('Meta import'!C20))="na",LOWER(TRIM('Meta import'!C20))="pending",LOWER(TRIM('Meta import'!C20))="unavailable",LOWER(TRIM('Meta import'!C20))="denied",LOWER(TRIM('Meta import'!C20))="none",LOWER(TRIM('Meta import'!C20))="tbd",LOWER(TRIM('Meta import'!C20))="to be determined",LOWER(TRIM('Meta import'!C20))="-")),"source_reference",IF(OR('Meta import'!D20="",OR(LOWER(TRIM('Meta import'!D20))="unknown",LOWER(TRIM('Meta import'!D20))="not applicable",LOWER(TRIM('Meta import'!D20))="n/a",LOWER(TRIM('Meta import'!D20))="na",LOWER(TRIM('Meta import'!D20))="pending",LOWER(TRIM('Meta import'!D20))="unavailable",LOWER(TRIM('Meta import'!D20))="denied",LOWER(TRIM('Meta import'!D20))="none",LOWER(TRIM('Meta import'!D20))="tbd",LOWER(TRIM('Meta import'!D20))="to be determined",LOWER(TRIM('Meta import'!D20))="-")),"account_id",IF(OR('Meta import'!E20="",OR(LOWER(TRIM('Meta import'!E20))="unknown",LOWER(TRIM('Meta import'!E20))="not applicable",LOWER(TRIM('Meta import'!E20))="n/a",LOWER(TRIM('Meta import'!E20))="na",LOWER(TRIM('Meta import'!E20))="pending",LOWER(TRIM('Meta import'!E20))="unavailable",LOWER(TRIM('Meta import'!E20))="denied",LOWER(TRIM('Meta import'!E20))="none",LOWER(TRIM('Meta import'!E20))="tbd",LOWER(TRIM('Meta import'!E20))="to be determined",LOWER(TRIM('Meta import'!E20))="-")),"campaign_id",IF(OR('Meta import'!F20="",OR(LOWER(TRIM('Meta import'!F20))="unknown",LOWER(TRIM('Meta import'!F20))="not applicable",LOWER(TRIM('Meta import'!F20))="n/a",LOWER(TRIM('Meta import'!F20))="na",LOWER(TRIM('Meta import'!F20))="pending",LOWER(TRIM('Meta import'!F20))="unavailable",LOWER(TRIM('Meta import'!F20))="denied",LOWER(TRIM('Meta import'!F20))="none",LOWER(TRIM('Meta import'!F20))="tbd",LOWER(TRIM('Meta import'!F20))="to be determined",LOWER(TRIM('Meta import'!F20))="-")),"campaign_name",IF(OR('Meta import'!G20="",OR(LOWER(TRIM('Meta import'!G20))="unknown",LOWER(TRIM('Meta import'!G20))="not applicable",LOWER(TRIM('Meta import'!G20))="n/a",LOWER(TRIM('Meta import'!G20))="na",LOWER(TRIM('Meta import'!G20))="pending",LOWER(TRIM('Meta import'!G20))="unavailable",LOWER(TRIM('Meta import'!G20))="denied",LOWER(TRIM('Meta import'!G20))="none",LOWER(TRIM('Meta import'!G20))="tbd",LOWER(TRIM('Meta import'!G20))="to be determined",LOWER(TRIM('Meta import'!G20))="-")),"adset_id",IF(OR('Meta import'!H20="",OR(LOWER(TRIM('Meta import'!H20))="unknown",LOWER(TRIM('Meta import'!H20))="not applicable",LOWER(TRIM('Meta import'!H20))="n/a",LOWER(TRIM('Meta import'!H20))="na",LOWER(TRIM('Meta import'!H20))="pending",LOWER(TRIM('Meta import'!H20))="unavailable",LOWER(TRIM('Meta import'!H20))="denied",LOWER(TRIM('Meta import'!H20))="none",LOWER(TRIM('Meta import'!H20))="tbd",LOWER(TRIM('Meta import'!H20))="to be determined",LOWER(TRIM('Meta import'!H20))="-")),"adset_name",IF(OR('Meta import'!I20="",OR(LOWER(TRIM('Meta import'!I20))="unknown",LOWER(TRIM('Meta import'!I20))="not applicable",LOWER(TRIM('Meta import'!I20))="n/a",LOWER(TRIM('Meta import'!I20))="na",LOWER(TRIM('Meta import'!I20))="pending",LOWER(TRIM('Meta import'!I20))="unavailable",LOWER(TRIM('Meta import'!I20))="denied",LOWER(TRIM('Meta import'!I20))="none",LOWER(TRIM('Meta import'!I20))="tbd",LOWER(TRIM('Meta import'!I20))="to be determined",LOWER(TRIM('Meta import'!I20))="-")),"ad_id",IF(OR('Meta import'!J20="",OR(LOWER(TRIM('Meta import'!J20))="unknown",LOWER(TRIM('Meta import'!J20))="not applicable",LOWER(TRIM('Meta import'!J20))="n/a",LOWER(TRIM('Meta import'!J20))="na",LOWER(TRIM('Meta import'!J20))="pending",LOWER(TRIM('Meta import'!J20))="unavailable",LOWER(TRIM('Meta import'!J20))="denied",LOWER(TRIM('Meta import'!J20))="none",LOWER(TRIM('Meta import'!J20))="tbd",LOWER(TRIM('Meta import'!J20))="to be determined",LOWER(TRIM('Meta import'!J20))="-")),"ad_name",IF(OR('Meta import'!K20="",OR(LOWER(TRIM('Meta import'!K20))="unknown",LOWER(TRIM('Meta import'!K20))="not applicable",LOWER(TRIM('Meta import'!K20))="n/a",LOWER(TRIM('Meta import'!K20))="na",LOWER(TRIM('Meta import'!K20))="pending",LOWER(TRIM('Meta import'!K20))="unavailable",LOWER(TRIM('Meta import'!K20))="denied",LOWER(TRIM('Meta import'!K20))="none",LOWER(TRIM('Meta import'!K20))="tbd",LOWER(TRIM('Meta import'!K20))="to be determined",LOWER(TRIM('Meta import'!K20))="-")),"date_start",IF(OR('Meta import'!L20="",OR(LOWER(TRIM('Meta import'!L20))="unknown",LOWER(TRIM('Meta import'!L20))="not applicable",LOWER(TRIM('Meta import'!L20))="n/a",LOWER(TRIM('Meta import'!L20))="na",LOWER(TRIM('Meta import'!L20))="pending",LOWER(TRIM('Meta import'!L20))="unavailable",LOWER(TRIM('Meta import'!L20))="denied",LOWER(TRIM('Meta import'!L20))="none",LOWER(TRIM('Meta import'!L20))="tbd",LOWER(TRIM('Meta import'!L20))="to be determined",LOWER(TRIM('Meta import'!L20))="-")),"date_stop",IF(OR('Meta import'!M20="",OR(LOWER(TRIM('Meta import'!M20))="unknown",LOWER(TRIM('Meta import'!M20))="not applicable",LOWER(TRIM('Meta import'!M20))="n/a",LOWER(TRIM('Meta import'!M20))="na",LOWER(TRIM('Meta import'!M20))="pending",LOWER(TRIM('Meta import'!M20))="unavailable",LOWER(TRIM('Meta import'!M20))="denied",LOWER(TRIM('Meta import'!M20))="none",LOWER(TRIM('Meta import'!M20))="tbd",LOWER(TRIM('Meta import'!M20))="to be determined",LOWER(TRIM('Meta import'!M20))="-")),"currency",IF(OR('Meta import'!N20="",OR(LOWER(TRIM('Meta import'!N20))="unknown",LOWER(TRIM('Meta import'!N20))="not applicable",LOWER(TRIM('Meta import'!N20))="n/a",LOWER(TRIM('Meta import'!N20))="na",LOWER(TRIM('Meta import'!N20))="pending",LOWER(TRIM('Meta import'!N20))="unavailable",LOWER(TRIM('Meta import'!N20))="denied",LOWER(TRIM('Meta import'!N20))="none",LOWER(TRIM('Meta import'!N20))="tbd",LOWER(TRIM('Meta import'!N20))="to be determined",LOWER(TRIM('Meta import'!N20))="-")),"spend",IF(OR('Meta import'!O20="",OR(LOWER(TRIM('Meta import'!O20))="unknown",LOWER(TRIM('Meta import'!O20))="not applicable",LOWER(TRIM('Meta import'!O20))="n/a",LOWER(TRIM('Meta import'!O20))="na",LOWER(TRIM('Meta import'!O20))="pending",LOWER(TRIM('Meta import'!O20))="unavailable",LOWER(TRIM('Meta import'!O20))="denied",LOWER(TRIM('Meta import'!O20))="none",LOWER(TRIM('Meta import'!O20))="tbd",LOWER(TRIM('Meta import'!O20))="to be determined",LOWER(TRIM('Meta import'!O20))="-")),"impressions",IF(OR('Meta import'!P20="",OR(LOWER(TRIM('Meta import'!P20))="unknown",LOWER(TRIM('Meta import'!P20))="not applicable",LOWER(TRIM('Meta import'!P20))="n/a",LOWER(TRIM('Meta import'!P20))="na",LOWER(TRIM('Meta import'!P20))="pending",LOWER(TRIM('Meta import'!P20))="unavailable",LOWER(TRIM('Meta import'!P20))="denied",LOWER(TRIM('Meta import'!P20))="none",LOWER(TRIM('Meta import'!P20))="tbd",LOWER(TRIM('Meta import'!P20))="to be determined",LOWER(TRIM('Meta import'!P20))="-")),"link_clicks",IF(OR('Meta import'!Q20="",OR(LOWER(TRIM('Meta import'!Q20))="unknown",LOWER(TRIM('Meta import'!Q20))="not applicable",LOWER(TRIM('Meta import'!Q20))="n/a",LOWER(TRIM('Meta import'!Q20))="na",LOWER(TRIM('Meta import'!Q20))="pending",LOWER(TRIM('Meta import'!Q20))="unavailable",LOWER(TRIM('Meta import'!Q20))="denied",LOWER(TRIM('Meta import'!Q20))="none",LOWER(TRIM('Meta import'!Q20))="tbd",LOWER(TRIM('Meta import'!Q20))="to be determined",LOWER(TRIM('Meta import'!Q20))="-")),"platform_action_name",IF(OR('Meta import'!R20="",OR(LOWER(TRIM('Meta import'!R20))="unknown",LOWER(TRIM('Meta import'!R20))="not applicable",LOWER(TRIM('Meta import'!R20))="n/a",LOWER(TRIM('Meta import'!R20))="na",LOWER(TRIM('Meta import'!R20))="pending",LOWER(TRIM('Meta import'!R20))="unavailable",LOWER(TRIM('Meta import'!R20))="denied",LOWER(TRIM('Meta import'!R20))="none",LOWER(TRIM('Meta import'!R20))="tbd",LOWER(TRIM('Meta import'!R20))="to be determined",LOWER(TRIM('Meta import'!R20))="-")),"platform_attributed_actions","source_row_id")))))))))))))))))),IF(D52="INVALID_NUMERIC",IF(NOT(ISNUMBER('Meta import'!N20)),"spend",IF(OR(NOT(ISNUMBER('Meta import'!O20)),'Meta import'!O20&lt;&gt;INT('Meta import'!O20)),"impressions",IF(OR(NOT(ISNUMBER('Meta import'!P20)),'Meta import'!P20&lt;&gt;INT('Meta import'!P20)),"link_clicks",IF(OR(NOT(ISNUMBER('Meta import'!R20)),'Meta import'!R20&lt;&gt;INT('Meta import'!R20)),"platform_attributed_actions","spend")))),IF(D52="NEGATIVE_VALUE",IF('Meta import'!N20&lt;0,"spend",IF('Meta import'!O20&lt;0,"impressions",IF('Meta import'!P20&lt;0,"link_clicks",IF('Meta import'!R20&lt;0,"platform_attributed_actions","spend")))),IF(D52="DUPLICATE_GRAIN_GROUP","ad_id",IF(D52="MIXED_ACCOUNT","account_id",IF(D52="MIXED_CURRENCY","currency",IF(D52="OUT_OF_SCOPE_WINDOW","date_start",IF(D52="MIXED_ACTION","platform_action_name","source_row_id"))))))))</x:f>
        <x:v>source_row_id</x:v>
      </x:c>
      <x:c r="D52" t="str">
        <x:f>IF('Meta import'!T20="","",'Meta import'!T20)</x:f>
      </x:c>
      <x:c r="E52" t="str">
        <x:f>IF(D52="","","Hold")</x:f>
      </x:c>
      <x:c r="F52" t="str">
        <x:f>IF(D52="","","Resolve the cited source row and refresh the report.")</x:f>
      </x:c>
      <x:c r="G52" t="str">
        <x:f>IF(D52="","",B52&amp;" "&amp;C52&amp;" "&amp;D52)</x:f>
      </x:c>
    </x:row>
    <x:row r="53">
      <x:c r="A53" t="str">
        <x:v>meta</x:v>
      </x:c>
      <x:c r="B53" t="str">
        <x:f>IF('Meta import'!A21="","",'Meta import'!A21)</x:f>
      </x:c>
      <x:c r="C53" t="str">
        <x:f>IF(D53="MISSING_OR_PLACEHOLDER",IF(OR('Meta import'!A21="",OR(LOWER(TRIM('Meta import'!A21))="unknown",LOWER(TRIM('Meta import'!A21))="not applicable",LOWER(TRIM('Meta import'!A21))="n/a",LOWER(TRIM('Meta import'!A21))="na",LOWER(TRIM('Meta import'!A21))="pending",LOWER(TRIM('Meta import'!A21))="unavailable",LOWER(TRIM('Meta import'!A21))="denied",LOWER(TRIM('Meta import'!A21))="none",LOWER(TRIM('Meta import'!A21))="tbd",LOWER(TRIM('Meta import'!A21))="to be determined",LOWER(TRIM('Meta import'!A21))="-")),"source_row_id",IF(OR('Meta import'!B21="",OR(LOWER(TRIM('Meta import'!B21))="unknown",LOWER(TRIM('Meta import'!B21))="not applicable",LOWER(TRIM('Meta import'!B21))="n/a",LOWER(TRIM('Meta import'!B21))="na",LOWER(TRIM('Meta import'!B21))="pending",LOWER(TRIM('Meta import'!B21))="unavailable",LOWER(TRIM('Meta import'!B21))="denied",LOWER(TRIM('Meta import'!B21))="none",LOWER(TRIM('Meta import'!B21))="tbd",LOWER(TRIM('Meta import'!B21))="to be determined",LOWER(TRIM('Meta import'!B21))="-")),"source_file",IF(OR('Meta import'!C21="",OR(LOWER(TRIM('Meta import'!C21))="unknown",LOWER(TRIM('Meta import'!C21))="not applicable",LOWER(TRIM('Meta import'!C21))="n/a",LOWER(TRIM('Meta import'!C21))="na",LOWER(TRIM('Meta import'!C21))="pending",LOWER(TRIM('Meta import'!C21))="unavailable",LOWER(TRIM('Meta import'!C21))="denied",LOWER(TRIM('Meta import'!C21))="none",LOWER(TRIM('Meta import'!C21))="tbd",LOWER(TRIM('Meta import'!C21))="to be determined",LOWER(TRIM('Meta import'!C21))="-")),"source_reference",IF(OR('Meta import'!D21="",OR(LOWER(TRIM('Meta import'!D21))="unknown",LOWER(TRIM('Meta import'!D21))="not applicable",LOWER(TRIM('Meta import'!D21))="n/a",LOWER(TRIM('Meta import'!D21))="na",LOWER(TRIM('Meta import'!D21))="pending",LOWER(TRIM('Meta import'!D21))="unavailable",LOWER(TRIM('Meta import'!D21))="denied",LOWER(TRIM('Meta import'!D21))="none",LOWER(TRIM('Meta import'!D21))="tbd",LOWER(TRIM('Meta import'!D21))="to be determined",LOWER(TRIM('Meta import'!D21))="-")),"account_id",IF(OR('Meta import'!E21="",OR(LOWER(TRIM('Meta import'!E21))="unknown",LOWER(TRIM('Meta import'!E21))="not applicable",LOWER(TRIM('Meta import'!E21))="n/a",LOWER(TRIM('Meta import'!E21))="na",LOWER(TRIM('Meta import'!E21))="pending",LOWER(TRIM('Meta import'!E21))="unavailable",LOWER(TRIM('Meta import'!E21))="denied",LOWER(TRIM('Meta import'!E21))="none",LOWER(TRIM('Meta import'!E21))="tbd",LOWER(TRIM('Meta import'!E21))="to be determined",LOWER(TRIM('Meta import'!E21))="-")),"campaign_id",IF(OR('Meta import'!F21="",OR(LOWER(TRIM('Meta import'!F21))="unknown",LOWER(TRIM('Meta import'!F21))="not applicable",LOWER(TRIM('Meta import'!F21))="n/a",LOWER(TRIM('Meta import'!F21))="na",LOWER(TRIM('Meta import'!F21))="pending",LOWER(TRIM('Meta import'!F21))="unavailable",LOWER(TRIM('Meta import'!F21))="denied",LOWER(TRIM('Meta import'!F21))="none",LOWER(TRIM('Meta import'!F21))="tbd",LOWER(TRIM('Meta import'!F21))="to be determined",LOWER(TRIM('Meta import'!F21))="-")),"campaign_name",IF(OR('Meta import'!G21="",OR(LOWER(TRIM('Meta import'!G21))="unknown",LOWER(TRIM('Meta import'!G21))="not applicable",LOWER(TRIM('Meta import'!G21))="n/a",LOWER(TRIM('Meta import'!G21))="na",LOWER(TRIM('Meta import'!G21))="pending",LOWER(TRIM('Meta import'!G21))="unavailable",LOWER(TRIM('Meta import'!G21))="denied",LOWER(TRIM('Meta import'!G21))="none",LOWER(TRIM('Meta import'!G21))="tbd",LOWER(TRIM('Meta import'!G21))="to be determined",LOWER(TRIM('Meta import'!G21))="-")),"adset_id",IF(OR('Meta import'!H21="",OR(LOWER(TRIM('Meta import'!H21))="unknown",LOWER(TRIM('Meta import'!H21))="not applicable",LOWER(TRIM('Meta import'!H21))="n/a",LOWER(TRIM('Meta import'!H21))="na",LOWER(TRIM('Meta import'!H21))="pending",LOWER(TRIM('Meta import'!H21))="unavailable",LOWER(TRIM('Meta import'!H21))="denied",LOWER(TRIM('Meta import'!H21))="none",LOWER(TRIM('Meta import'!H21))="tbd",LOWER(TRIM('Meta import'!H21))="to be determined",LOWER(TRIM('Meta import'!H21))="-")),"adset_name",IF(OR('Meta import'!I21="",OR(LOWER(TRIM('Meta import'!I21))="unknown",LOWER(TRIM('Meta import'!I21))="not applicable",LOWER(TRIM('Meta import'!I21))="n/a",LOWER(TRIM('Meta import'!I21))="na",LOWER(TRIM('Meta import'!I21))="pending",LOWER(TRIM('Meta import'!I21))="unavailable",LOWER(TRIM('Meta import'!I21))="denied",LOWER(TRIM('Meta import'!I21))="none",LOWER(TRIM('Meta import'!I21))="tbd",LOWER(TRIM('Meta import'!I21))="to be determined",LOWER(TRIM('Meta import'!I21))="-")),"ad_id",IF(OR('Meta import'!J21="",OR(LOWER(TRIM('Meta import'!J21))="unknown",LOWER(TRIM('Meta import'!J21))="not applicable",LOWER(TRIM('Meta import'!J21))="n/a",LOWER(TRIM('Meta import'!J21))="na",LOWER(TRIM('Meta import'!J21))="pending",LOWER(TRIM('Meta import'!J21))="unavailable",LOWER(TRIM('Meta import'!J21))="denied",LOWER(TRIM('Meta import'!J21))="none",LOWER(TRIM('Meta import'!J21))="tbd",LOWER(TRIM('Meta import'!J21))="to be determined",LOWER(TRIM('Meta import'!J21))="-")),"ad_name",IF(OR('Meta import'!K21="",OR(LOWER(TRIM('Meta import'!K21))="unknown",LOWER(TRIM('Meta import'!K21))="not applicable",LOWER(TRIM('Meta import'!K21))="n/a",LOWER(TRIM('Meta import'!K21))="na",LOWER(TRIM('Meta import'!K21))="pending",LOWER(TRIM('Meta import'!K21))="unavailable",LOWER(TRIM('Meta import'!K21))="denied",LOWER(TRIM('Meta import'!K21))="none",LOWER(TRIM('Meta import'!K21))="tbd",LOWER(TRIM('Meta import'!K21))="to be determined",LOWER(TRIM('Meta import'!K21))="-")),"date_start",IF(OR('Meta import'!L21="",OR(LOWER(TRIM('Meta import'!L21))="unknown",LOWER(TRIM('Meta import'!L21))="not applicable",LOWER(TRIM('Meta import'!L21))="n/a",LOWER(TRIM('Meta import'!L21))="na",LOWER(TRIM('Meta import'!L21))="pending",LOWER(TRIM('Meta import'!L21))="unavailable",LOWER(TRIM('Meta import'!L21))="denied",LOWER(TRIM('Meta import'!L21))="none",LOWER(TRIM('Meta import'!L21))="tbd",LOWER(TRIM('Meta import'!L21))="to be determined",LOWER(TRIM('Meta import'!L21))="-")),"date_stop",IF(OR('Meta import'!M21="",OR(LOWER(TRIM('Meta import'!M21))="unknown",LOWER(TRIM('Meta import'!M21))="not applicable",LOWER(TRIM('Meta import'!M21))="n/a",LOWER(TRIM('Meta import'!M21))="na",LOWER(TRIM('Meta import'!M21))="pending",LOWER(TRIM('Meta import'!M21))="unavailable",LOWER(TRIM('Meta import'!M21))="denied",LOWER(TRIM('Meta import'!M21))="none",LOWER(TRIM('Meta import'!M21))="tbd",LOWER(TRIM('Meta import'!M21))="to be determined",LOWER(TRIM('Meta import'!M21))="-")),"currency",IF(OR('Meta import'!N21="",OR(LOWER(TRIM('Meta import'!N21))="unknown",LOWER(TRIM('Meta import'!N21))="not applicable",LOWER(TRIM('Meta import'!N21))="n/a",LOWER(TRIM('Meta import'!N21))="na",LOWER(TRIM('Meta import'!N21))="pending",LOWER(TRIM('Meta import'!N21))="unavailable",LOWER(TRIM('Meta import'!N21))="denied",LOWER(TRIM('Meta import'!N21))="none",LOWER(TRIM('Meta import'!N21))="tbd",LOWER(TRIM('Meta import'!N21))="to be determined",LOWER(TRIM('Meta import'!N21))="-")),"spend",IF(OR('Meta import'!O21="",OR(LOWER(TRIM('Meta import'!O21))="unknown",LOWER(TRIM('Meta import'!O21))="not applicable",LOWER(TRIM('Meta import'!O21))="n/a",LOWER(TRIM('Meta import'!O21))="na",LOWER(TRIM('Meta import'!O21))="pending",LOWER(TRIM('Meta import'!O21))="unavailable",LOWER(TRIM('Meta import'!O21))="denied",LOWER(TRIM('Meta import'!O21))="none",LOWER(TRIM('Meta import'!O21))="tbd",LOWER(TRIM('Meta import'!O21))="to be determined",LOWER(TRIM('Meta import'!O21))="-")),"impressions",IF(OR('Meta import'!P21="",OR(LOWER(TRIM('Meta import'!P21))="unknown",LOWER(TRIM('Meta import'!P21))="not applicable",LOWER(TRIM('Meta import'!P21))="n/a",LOWER(TRIM('Meta import'!P21))="na",LOWER(TRIM('Meta import'!P21))="pending",LOWER(TRIM('Meta import'!P21))="unavailable",LOWER(TRIM('Meta import'!P21))="denied",LOWER(TRIM('Meta import'!P21))="none",LOWER(TRIM('Meta import'!P21))="tbd",LOWER(TRIM('Meta import'!P21))="to be determined",LOWER(TRIM('Meta import'!P21))="-")),"link_clicks",IF(OR('Meta import'!Q21="",OR(LOWER(TRIM('Meta import'!Q21))="unknown",LOWER(TRIM('Meta import'!Q21))="not applicable",LOWER(TRIM('Meta import'!Q21))="n/a",LOWER(TRIM('Meta import'!Q21))="na",LOWER(TRIM('Meta import'!Q21))="pending",LOWER(TRIM('Meta import'!Q21))="unavailable",LOWER(TRIM('Meta import'!Q21))="denied",LOWER(TRIM('Meta import'!Q21))="none",LOWER(TRIM('Meta import'!Q21))="tbd",LOWER(TRIM('Meta import'!Q21))="to be determined",LOWER(TRIM('Meta import'!Q21))="-")),"platform_action_name",IF(OR('Meta import'!R21="",OR(LOWER(TRIM('Meta import'!R21))="unknown",LOWER(TRIM('Meta import'!R21))="not applicable",LOWER(TRIM('Meta import'!R21))="n/a",LOWER(TRIM('Meta import'!R21))="na",LOWER(TRIM('Meta import'!R21))="pending",LOWER(TRIM('Meta import'!R21))="unavailable",LOWER(TRIM('Meta import'!R21))="denied",LOWER(TRIM('Meta import'!R21))="none",LOWER(TRIM('Meta import'!R21))="tbd",LOWER(TRIM('Meta import'!R21))="to be determined",LOWER(TRIM('Meta import'!R21))="-")),"platform_attributed_actions","source_row_id")))))))))))))))))),IF(D53="INVALID_NUMERIC",IF(NOT(ISNUMBER('Meta import'!N21)),"spend",IF(OR(NOT(ISNUMBER('Meta import'!O21)),'Meta import'!O21&lt;&gt;INT('Meta import'!O21)),"impressions",IF(OR(NOT(ISNUMBER('Meta import'!P21)),'Meta import'!P21&lt;&gt;INT('Meta import'!P21)),"link_clicks",IF(OR(NOT(ISNUMBER('Meta import'!R21)),'Meta import'!R21&lt;&gt;INT('Meta import'!R21)),"platform_attributed_actions","spend")))),IF(D53="NEGATIVE_VALUE",IF('Meta import'!N21&lt;0,"spend",IF('Meta import'!O21&lt;0,"impressions",IF('Meta import'!P21&lt;0,"link_clicks",IF('Meta import'!R21&lt;0,"platform_attributed_actions","spend")))),IF(D53="DUPLICATE_GRAIN_GROUP","ad_id",IF(D53="MIXED_ACCOUNT","account_id",IF(D53="MIXED_CURRENCY","currency",IF(D53="OUT_OF_SCOPE_WINDOW","date_start",IF(D53="MIXED_ACTION","platform_action_name","source_row_id"))))))))</x:f>
        <x:v>source_row_id</x:v>
      </x:c>
      <x:c r="D53" t="str">
        <x:f>IF('Meta import'!T21="","",'Meta import'!T21)</x:f>
      </x:c>
      <x:c r="E53" t="str">
        <x:f>IF(D53="","","Hold")</x:f>
      </x:c>
      <x:c r="F53" t="str">
        <x:f>IF(D53="","","Resolve the cited source row and refresh the report.")</x:f>
      </x:c>
      <x:c r="G53" t="str">
        <x:f>IF(D53="","",B53&amp;" "&amp;C53&amp;" "&amp;D53)</x:f>
      </x:c>
    </x:row>
    <x:row r="54">
      <x:c r="A54" t="str">
        <x:v>meta</x:v>
      </x:c>
      <x:c r="B54" t="str">
        <x:f>IF('Meta import'!A22="","",'Meta import'!A22)</x:f>
      </x:c>
      <x:c r="C54" t="str">
        <x:f>IF(D54="MISSING_OR_PLACEHOLDER",IF(OR('Meta import'!A22="",OR(LOWER(TRIM('Meta import'!A22))="unknown",LOWER(TRIM('Meta import'!A22))="not applicable",LOWER(TRIM('Meta import'!A22))="n/a",LOWER(TRIM('Meta import'!A22))="na",LOWER(TRIM('Meta import'!A22))="pending",LOWER(TRIM('Meta import'!A22))="unavailable",LOWER(TRIM('Meta import'!A22))="denied",LOWER(TRIM('Meta import'!A22))="none",LOWER(TRIM('Meta import'!A22))="tbd",LOWER(TRIM('Meta import'!A22))="to be determined",LOWER(TRIM('Meta import'!A22))="-")),"source_row_id",IF(OR('Meta import'!B22="",OR(LOWER(TRIM('Meta import'!B22))="unknown",LOWER(TRIM('Meta import'!B22))="not applicable",LOWER(TRIM('Meta import'!B22))="n/a",LOWER(TRIM('Meta import'!B22))="na",LOWER(TRIM('Meta import'!B22))="pending",LOWER(TRIM('Meta import'!B22))="unavailable",LOWER(TRIM('Meta import'!B22))="denied",LOWER(TRIM('Meta import'!B22))="none",LOWER(TRIM('Meta import'!B22))="tbd",LOWER(TRIM('Meta import'!B22))="to be determined",LOWER(TRIM('Meta import'!B22))="-")),"source_file",IF(OR('Meta import'!C22="",OR(LOWER(TRIM('Meta import'!C22))="unknown",LOWER(TRIM('Meta import'!C22))="not applicable",LOWER(TRIM('Meta import'!C22))="n/a",LOWER(TRIM('Meta import'!C22))="na",LOWER(TRIM('Meta import'!C22))="pending",LOWER(TRIM('Meta import'!C22))="unavailable",LOWER(TRIM('Meta import'!C22))="denied",LOWER(TRIM('Meta import'!C22))="none",LOWER(TRIM('Meta import'!C22))="tbd",LOWER(TRIM('Meta import'!C22))="to be determined",LOWER(TRIM('Meta import'!C22))="-")),"source_reference",IF(OR('Meta import'!D22="",OR(LOWER(TRIM('Meta import'!D22))="unknown",LOWER(TRIM('Meta import'!D22))="not applicable",LOWER(TRIM('Meta import'!D22))="n/a",LOWER(TRIM('Meta import'!D22))="na",LOWER(TRIM('Meta import'!D22))="pending",LOWER(TRIM('Meta import'!D22))="unavailable",LOWER(TRIM('Meta import'!D22))="denied",LOWER(TRIM('Meta import'!D22))="none",LOWER(TRIM('Meta import'!D22))="tbd",LOWER(TRIM('Meta import'!D22))="to be determined",LOWER(TRIM('Meta import'!D22))="-")),"account_id",IF(OR('Meta import'!E22="",OR(LOWER(TRIM('Meta import'!E22))="unknown",LOWER(TRIM('Meta import'!E22))="not applicable",LOWER(TRIM('Meta import'!E22))="n/a",LOWER(TRIM('Meta import'!E22))="na",LOWER(TRIM('Meta import'!E22))="pending",LOWER(TRIM('Meta import'!E22))="unavailable",LOWER(TRIM('Meta import'!E22))="denied",LOWER(TRIM('Meta import'!E22))="none",LOWER(TRIM('Meta import'!E22))="tbd",LOWER(TRIM('Meta import'!E22))="to be determined",LOWER(TRIM('Meta import'!E22))="-")),"campaign_id",IF(OR('Meta import'!F22="",OR(LOWER(TRIM('Meta import'!F22))="unknown",LOWER(TRIM('Meta import'!F22))="not applicable",LOWER(TRIM('Meta import'!F22))="n/a",LOWER(TRIM('Meta import'!F22))="na",LOWER(TRIM('Meta import'!F22))="pending",LOWER(TRIM('Meta import'!F22))="unavailable",LOWER(TRIM('Meta import'!F22))="denied",LOWER(TRIM('Meta import'!F22))="none",LOWER(TRIM('Meta import'!F22))="tbd",LOWER(TRIM('Meta import'!F22))="to be determined",LOWER(TRIM('Meta import'!F22))="-")),"campaign_name",IF(OR('Meta import'!G22="",OR(LOWER(TRIM('Meta import'!G22))="unknown",LOWER(TRIM('Meta import'!G22))="not applicable",LOWER(TRIM('Meta import'!G22))="n/a",LOWER(TRIM('Meta import'!G22))="na",LOWER(TRIM('Meta import'!G22))="pending",LOWER(TRIM('Meta import'!G22))="unavailable",LOWER(TRIM('Meta import'!G22))="denied",LOWER(TRIM('Meta import'!G22))="none",LOWER(TRIM('Meta import'!G22))="tbd",LOWER(TRIM('Meta import'!G22))="to be determined",LOWER(TRIM('Meta import'!G22))="-")),"adset_id",IF(OR('Meta import'!H22="",OR(LOWER(TRIM('Meta import'!H22))="unknown",LOWER(TRIM('Meta import'!H22))="not applicable",LOWER(TRIM('Meta import'!H22))="n/a",LOWER(TRIM('Meta import'!H22))="na",LOWER(TRIM('Meta import'!H22))="pending",LOWER(TRIM('Meta import'!H22))="unavailable",LOWER(TRIM('Meta import'!H22))="denied",LOWER(TRIM('Meta import'!H22))="none",LOWER(TRIM('Meta import'!H22))="tbd",LOWER(TRIM('Meta import'!H22))="to be determined",LOWER(TRIM('Meta import'!H22))="-")),"adset_name",IF(OR('Meta import'!I22="",OR(LOWER(TRIM('Meta import'!I22))="unknown",LOWER(TRIM('Meta import'!I22))="not applicable",LOWER(TRIM('Meta import'!I22))="n/a",LOWER(TRIM('Meta import'!I22))="na",LOWER(TRIM('Meta import'!I22))="pending",LOWER(TRIM('Meta import'!I22))="unavailable",LOWER(TRIM('Meta import'!I22))="denied",LOWER(TRIM('Meta import'!I22))="none",LOWER(TRIM('Meta import'!I22))="tbd",LOWER(TRIM('Meta import'!I22))="to be determined",LOWER(TRIM('Meta import'!I22))="-")),"ad_id",IF(OR('Meta import'!J22="",OR(LOWER(TRIM('Meta import'!J22))="unknown",LOWER(TRIM('Meta import'!J22))="not applicable",LOWER(TRIM('Meta import'!J22))="n/a",LOWER(TRIM('Meta import'!J22))="na",LOWER(TRIM('Meta import'!J22))="pending",LOWER(TRIM('Meta import'!J22))="unavailable",LOWER(TRIM('Meta import'!J22))="denied",LOWER(TRIM('Meta import'!J22))="none",LOWER(TRIM('Meta import'!J22))="tbd",LOWER(TRIM('Meta import'!J22))="to be determined",LOWER(TRIM('Meta import'!J22))="-")),"ad_name",IF(OR('Meta import'!K22="",OR(LOWER(TRIM('Meta import'!K22))="unknown",LOWER(TRIM('Meta import'!K22))="not applicable",LOWER(TRIM('Meta import'!K22))="n/a",LOWER(TRIM('Meta import'!K22))="na",LOWER(TRIM('Meta import'!K22))="pending",LOWER(TRIM('Meta import'!K22))="unavailable",LOWER(TRIM('Meta import'!K22))="denied",LOWER(TRIM('Meta import'!K22))="none",LOWER(TRIM('Meta import'!K22))="tbd",LOWER(TRIM('Meta import'!K22))="to be determined",LOWER(TRIM('Meta import'!K22))="-")),"date_start",IF(OR('Meta import'!L22="",OR(LOWER(TRIM('Meta import'!L22))="unknown",LOWER(TRIM('Meta import'!L22))="not applicable",LOWER(TRIM('Meta import'!L22))="n/a",LOWER(TRIM('Meta import'!L22))="na",LOWER(TRIM('Meta import'!L22))="pending",LOWER(TRIM('Meta import'!L22))="unavailable",LOWER(TRIM('Meta import'!L22))="denied",LOWER(TRIM('Meta import'!L22))="none",LOWER(TRIM('Meta import'!L22))="tbd",LOWER(TRIM('Meta import'!L22))="to be determined",LOWER(TRIM('Meta import'!L22))="-")),"date_stop",IF(OR('Meta import'!M22="",OR(LOWER(TRIM('Meta import'!M22))="unknown",LOWER(TRIM('Meta import'!M22))="not applicable",LOWER(TRIM('Meta import'!M22))="n/a",LOWER(TRIM('Meta import'!M22))="na",LOWER(TRIM('Meta import'!M22))="pending",LOWER(TRIM('Meta import'!M22))="unavailable",LOWER(TRIM('Meta import'!M22))="denied",LOWER(TRIM('Meta import'!M22))="none",LOWER(TRIM('Meta import'!M22))="tbd",LOWER(TRIM('Meta import'!M22))="to be determined",LOWER(TRIM('Meta import'!M22))="-")),"currency",IF(OR('Meta import'!N22="",OR(LOWER(TRIM('Meta import'!N22))="unknown",LOWER(TRIM('Meta import'!N22))="not applicable",LOWER(TRIM('Meta import'!N22))="n/a",LOWER(TRIM('Meta import'!N22))="na",LOWER(TRIM('Meta import'!N22))="pending",LOWER(TRIM('Meta import'!N22))="unavailable",LOWER(TRIM('Meta import'!N22))="denied",LOWER(TRIM('Meta import'!N22))="none",LOWER(TRIM('Meta import'!N22))="tbd",LOWER(TRIM('Meta import'!N22))="to be determined",LOWER(TRIM('Meta import'!N22))="-")),"spend",IF(OR('Meta import'!O22="",OR(LOWER(TRIM('Meta import'!O22))="unknown",LOWER(TRIM('Meta import'!O22))="not applicable",LOWER(TRIM('Meta import'!O22))="n/a",LOWER(TRIM('Meta import'!O22))="na",LOWER(TRIM('Meta import'!O22))="pending",LOWER(TRIM('Meta import'!O22))="unavailable",LOWER(TRIM('Meta import'!O22))="denied",LOWER(TRIM('Meta import'!O22))="none",LOWER(TRIM('Meta import'!O22))="tbd",LOWER(TRIM('Meta import'!O22))="to be determined",LOWER(TRIM('Meta import'!O22))="-")),"impressions",IF(OR('Meta import'!P22="",OR(LOWER(TRIM('Meta import'!P22))="unknown",LOWER(TRIM('Meta import'!P22))="not applicable",LOWER(TRIM('Meta import'!P22))="n/a",LOWER(TRIM('Meta import'!P22))="na",LOWER(TRIM('Meta import'!P22))="pending",LOWER(TRIM('Meta import'!P22))="unavailable",LOWER(TRIM('Meta import'!P22))="denied",LOWER(TRIM('Meta import'!P22))="none",LOWER(TRIM('Meta import'!P22))="tbd",LOWER(TRIM('Meta import'!P22))="to be determined",LOWER(TRIM('Meta import'!P22))="-")),"link_clicks",IF(OR('Meta import'!Q22="",OR(LOWER(TRIM('Meta import'!Q22))="unknown",LOWER(TRIM('Meta import'!Q22))="not applicable",LOWER(TRIM('Meta import'!Q22))="n/a",LOWER(TRIM('Meta import'!Q22))="na",LOWER(TRIM('Meta import'!Q22))="pending",LOWER(TRIM('Meta import'!Q22))="unavailable",LOWER(TRIM('Meta import'!Q22))="denied",LOWER(TRIM('Meta import'!Q22))="none",LOWER(TRIM('Meta import'!Q22))="tbd",LOWER(TRIM('Meta import'!Q22))="to be determined",LOWER(TRIM('Meta import'!Q22))="-")),"platform_action_name",IF(OR('Meta import'!R22="",OR(LOWER(TRIM('Meta import'!R22))="unknown",LOWER(TRIM('Meta import'!R22))="not applicable",LOWER(TRIM('Meta import'!R22))="n/a",LOWER(TRIM('Meta import'!R22))="na",LOWER(TRIM('Meta import'!R22))="pending",LOWER(TRIM('Meta import'!R22))="unavailable",LOWER(TRIM('Meta import'!R22))="denied",LOWER(TRIM('Meta import'!R22))="none",LOWER(TRIM('Meta import'!R22))="tbd",LOWER(TRIM('Meta import'!R22))="to be determined",LOWER(TRIM('Meta import'!R22))="-")),"platform_attributed_actions","source_row_id")))))))))))))))))),IF(D54="INVALID_NUMERIC",IF(NOT(ISNUMBER('Meta import'!N22)),"spend",IF(OR(NOT(ISNUMBER('Meta import'!O22)),'Meta import'!O22&lt;&gt;INT('Meta import'!O22)),"impressions",IF(OR(NOT(ISNUMBER('Meta import'!P22)),'Meta import'!P22&lt;&gt;INT('Meta import'!P22)),"link_clicks",IF(OR(NOT(ISNUMBER('Meta import'!R22)),'Meta import'!R22&lt;&gt;INT('Meta import'!R22)),"platform_attributed_actions","spend")))),IF(D54="NEGATIVE_VALUE",IF('Meta import'!N22&lt;0,"spend",IF('Meta import'!O22&lt;0,"impressions",IF('Meta import'!P22&lt;0,"link_clicks",IF('Meta import'!R22&lt;0,"platform_attributed_actions","spend")))),IF(D54="DUPLICATE_GRAIN_GROUP","ad_id",IF(D54="MIXED_ACCOUNT","account_id",IF(D54="MIXED_CURRENCY","currency",IF(D54="OUT_OF_SCOPE_WINDOW","date_start",IF(D54="MIXED_ACTION","platform_action_name","source_row_id"))))))))</x:f>
        <x:v>source_row_id</x:v>
      </x:c>
      <x:c r="D54" t="str">
        <x:f>IF('Meta import'!T22="","",'Meta import'!T22)</x:f>
      </x:c>
      <x:c r="E54" t="str">
        <x:f>IF(D54="","","Hold")</x:f>
      </x:c>
      <x:c r="F54" t="str">
        <x:f>IF(D54="","","Resolve the cited source row and refresh the report.")</x:f>
      </x:c>
      <x:c r="G54" t="str">
        <x:f>IF(D54="","",B54&amp;" "&amp;C54&amp;" "&amp;D54)</x:f>
      </x:c>
    </x:row>
    <x:row r="55">
      <x:c r="A55" t="str">
        <x:v>meta</x:v>
      </x:c>
      <x:c r="B55" t="str">
        <x:f>IF('Meta import'!A23="","",'Meta import'!A23)</x:f>
      </x:c>
      <x:c r="C55" t="str">
        <x:f>IF(D55="MISSING_OR_PLACEHOLDER",IF(OR('Meta import'!A23="",OR(LOWER(TRIM('Meta import'!A23))="unknown",LOWER(TRIM('Meta import'!A23))="not applicable",LOWER(TRIM('Meta import'!A23))="n/a",LOWER(TRIM('Meta import'!A23))="na",LOWER(TRIM('Meta import'!A23))="pending",LOWER(TRIM('Meta import'!A23))="unavailable",LOWER(TRIM('Meta import'!A23))="denied",LOWER(TRIM('Meta import'!A23))="none",LOWER(TRIM('Meta import'!A23))="tbd",LOWER(TRIM('Meta import'!A23))="to be determined",LOWER(TRIM('Meta import'!A23))="-")),"source_row_id",IF(OR('Meta import'!B23="",OR(LOWER(TRIM('Meta import'!B23))="unknown",LOWER(TRIM('Meta import'!B23))="not applicable",LOWER(TRIM('Meta import'!B23))="n/a",LOWER(TRIM('Meta import'!B23))="na",LOWER(TRIM('Meta import'!B23))="pending",LOWER(TRIM('Meta import'!B23))="unavailable",LOWER(TRIM('Meta import'!B23))="denied",LOWER(TRIM('Meta import'!B23))="none",LOWER(TRIM('Meta import'!B23))="tbd",LOWER(TRIM('Meta import'!B23))="to be determined",LOWER(TRIM('Meta import'!B23))="-")),"source_file",IF(OR('Meta import'!C23="",OR(LOWER(TRIM('Meta import'!C23))="unknown",LOWER(TRIM('Meta import'!C23))="not applicable",LOWER(TRIM('Meta import'!C23))="n/a",LOWER(TRIM('Meta import'!C23))="na",LOWER(TRIM('Meta import'!C23))="pending",LOWER(TRIM('Meta import'!C23))="unavailable",LOWER(TRIM('Meta import'!C23))="denied",LOWER(TRIM('Meta import'!C23))="none",LOWER(TRIM('Meta import'!C23))="tbd",LOWER(TRIM('Meta import'!C23))="to be determined",LOWER(TRIM('Meta import'!C23))="-")),"source_reference",IF(OR('Meta import'!D23="",OR(LOWER(TRIM('Meta import'!D23))="unknown",LOWER(TRIM('Meta import'!D23))="not applicable",LOWER(TRIM('Meta import'!D23))="n/a",LOWER(TRIM('Meta import'!D23))="na",LOWER(TRIM('Meta import'!D23))="pending",LOWER(TRIM('Meta import'!D23))="unavailable",LOWER(TRIM('Meta import'!D23))="denied",LOWER(TRIM('Meta import'!D23))="none",LOWER(TRIM('Meta import'!D23))="tbd",LOWER(TRIM('Meta import'!D23))="to be determined",LOWER(TRIM('Meta import'!D23))="-")),"account_id",IF(OR('Meta import'!E23="",OR(LOWER(TRIM('Meta import'!E23))="unknown",LOWER(TRIM('Meta import'!E23))="not applicable",LOWER(TRIM('Meta import'!E23))="n/a",LOWER(TRIM('Meta import'!E23))="na",LOWER(TRIM('Meta import'!E23))="pending",LOWER(TRIM('Meta import'!E23))="unavailable",LOWER(TRIM('Meta import'!E23))="denied",LOWER(TRIM('Meta import'!E23))="none",LOWER(TRIM('Meta import'!E23))="tbd",LOWER(TRIM('Meta import'!E23))="to be determined",LOWER(TRIM('Meta import'!E23))="-")),"campaign_id",IF(OR('Meta import'!F23="",OR(LOWER(TRIM('Meta import'!F23))="unknown",LOWER(TRIM('Meta import'!F23))="not applicable",LOWER(TRIM('Meta import'!F23))="n/a",LOWER(TRIM('Meta import'!F23))="na",LOWER(TRIM('Meta import'!F23))="pending",LOWER(TRIM('Meta import'!F23))="unavailable",LOWER(TRIM('Meta import'!F23))="denied",LOWER(TRIM('Meta import'!F23))="none",LOWER(TRIM('Meta import'!F23))="tbd",LOWER(TRIM('Meta import'!F23))="to be determined",LOWER(TRIM('Meta import'!F23))="-")),"campaign_name",IF(OR('Meta import'!G23="",OR(LOWER(TRIM('Meta import'!G23))="unknown",LOWER(TRIM('Meta import'!G23))="not applicable",LOWER(TRIM('Meta import'!G23))="n/a",LOWER(TRIM('Meta import'!G23))="na",LOWER(TRIM('Meta import'!G23))="pending",LOWER(TRIM('Meta import'!G23))="unavailable",LOWER(TRIM('Meta import'!G23))="denied",LOWER(TRIM('Meta import'!G23))="none",LOWER(TRIM('Meta import'!G23))="tbd",LOWER(TRIM('Meta import'!G23))="to be determined",LOWER(TRIM('Meta import'!G23))="-")),"adset_id",IF(OR('Meta import'!H23="",OR(LOWER(TRIM('Meta import'!H23))="unknown",LOWER(TRIM('Meta import'!H23))="not applicable",LOWER(TRIM('Meta import'!H23))="n/a",LOWER(TRIM('Meta import'!H23))="na",LOWER(TRIM('Meta import'!H23))="pending",LOWER(TRIM('Meta import'!H23))="unavailable",LOWER(TRIM('Meta import'!H23))="denied",LOWER(TRIM('Meta import'!H23))="none",LOWER(TRIM('Meta import'!H23))="tbd",LOWER(TRIM('Meta import'!H23))="to be determined",LOWER(TRIM('Meta import'!H23))="-")),"adset_name",IF(OR('Meta import'!I23="",OR(LOWER(TRIM('Meta import'!I23))="unknown",LOWER(TRIM('Meta import'!I23))="not applicable",LOWER(TRIM('Meta import'!I23))="n/a",LOWER(TRIM('Meta import'!I23))="na",LOWER(TRIM('Meta import'!I23))="pending",LOWER(TRIM('Meta import'!I23))="unavailable",LOWER(TRIM('Meta import'!I23))="denied",LOWER(TRIM('Meta import'!I23))="none",LOWER(TRIM('Meta import'!I23))="tbd",LOWER(TRIM('Meta import'!I23))="to be determined",LOWER(TRIM('Meta import'!I23))="-")),"ad_id",IF(OR('Meta import'!J23="",OR(LOWER(TRIM('Meta import'!J23))="unknown",LOWER(TRIM('Meta import'!J23))="not applicable",LOWER(TRIM('Meta import'!J23))="n/a",LOWER(TRIM('Meta import'!J23))="na",LOWER(TRIM('Meta import'!J23))="pending",LOWER(TRIM('Meta import'!J23))="unavailable",LOWER(TRIM('Meta import'!J23))="denied",LOWER(TRIM('Meta import'!J23))="none",LOWER(TRIM('Meta import'!J23))="tbd",LOWER(TRIM('Meta import'!J23))="to be determined",LOWER(TRIM('Meta import'!J23))="-")),"ad_name",IF(OR('Meta import'!K23="",OR(LOWER(TRIM('Meta import'!K23))="unknown",LOWER(TRIM('Meta import'!K23))="not applicable",LOWER(TRIM('Meta import'!K23))="n/a",LOWER(TRIM('Meta import'!K23))="na",LOWER(TRIM('Meta import'!K23))="pending",LOWER(TRIM('Meta import'!K23))="unavailable",LOWER(TRIM('Meta import'!K23))="denied",LOWER(TRIM('Meta import'!K23))="none",LOWER(TRIM('Meta import'!K23))="tbd",LOWER(TRIM('Meta import'!K23))="to be determined",LOWER(TRIM('Meta import'!K23))="-")),"date_start",IF(OR('Meta import'!L23="",OR(LOWER(TRIM('Meta import'!L23))="unknown",LOWER(TRIM('Meta import'!L23))="not applicable",LOWER(TRIM('Meta import'!L23))="n/a",LOWER(TRIM('Meta import'!L23))="na",LOWER(TRIM('Meta import'!L23))="pending",LOWER(TRIM('Meta import'!L23))="unavailable",LOWER(TRIM('Meta import'!L23))="denied",LOWER(TRIM('Meta import'!L23))="none",LOWER(TRIM('Meta import'!L23))="tbd",LOWER(TRIM('Meta import'!L23))="to be determined",LOWER(TRIM('Meta import'!L23))="-")),"date_stop",IF(OR('Meta import'!M23="",OR(LOWER(TRIM('Meta import'!M23))="unknown",LOWER(TRIM('Meta import'!M23))="not applicable",LOWER(TRIM('Meta import'!M23))="n/a",LOWER(TRIM('Meta import'!M23))="na",LOWER(TRIM('Meta import'!M23))="pending",LOWER(TRIM('Meta import'!M23))="unavailable",LOWER(TRIM('Meta import'!M23))="denied",LOWER(TRIM('Meta import'!M23))="none",LOWER(TRIM('Meta import'!M23))="tbd",LOWER(TRIM('Meta import'!M23))="to be determined",LOWER(TRIM('Meta import'!M23))="-")),"currency",IF(OR('Meta import'!N23="",OR(LOWER(TRIM('Meta import'!N23))="unknown",LOWER(TRIM('Meta import'!N23))="not applicable",LOWER(TRIM('Meta import'!N23))="n/a",LOWER(TRIM('Meta import'!N23))="na",LOWER(TRIM('Meta import'!N23))="pending",LOWER(TRIM('Meta import'!N23))="unavailable",LOWER(TRIM('Meta import'!N23))="denied",LOWER(TRIM('Meta import'!N23))="none",LOWER(TRIM('Meta import'!N23))="tbd",LOWER(TRIM('Meta import'!N23))="to be determined",LOWER(TRIM('Meta import'!N23))="-")),"spend",IF(OR('Meta import'!O23="",OR(LOWER(TRIM('Meta import'!O23))="unknown",LOWER(TRIM('Meta import'!O23))="not applicable",LOWER(TRIM('Meta import'!O23))="n/a",LOWER(TRIM('Meta import'!O23))="na",LOWER(TRIM('Meta import'!O23))="pending",LOWER(TRIM('Meta import'!O23))="unavailable",LOWER(TRIM('Meta import'!O23))="denied",LOWER(TRIM('Meta import'!O23))="none",LOWER(TRIM('Meta import'!O23))="tbd",LOWER(TRIM('Meta import'!O23))="to be determined",LOWER(TRIM('Meta import'!O23))="-")),"impressions",IF(OR('Meta import'!P23="",OR(LOWER(TRIM('Meta import'!P23))="unknown",LOWER(TRIM('Meta import'!P23))="not applicable",LOWER(TRIM('Meta import'!P23))="n/a",LOWER(TRIM('Meta import'!P23))="na",LOWER(TRIM('Meta import'!P23))="pending",LOWER(TRIM('Meta import'!P23))="unavailable",LOWER(TRIM('Meta import'!P23))="denied",LOWER(TRIM('Meta import'!P23))="none",LOWER(TRIM('Meta import'!P23))="tbd",LOWER(TRIM('Meta import'!P23))="to be determined",LOWER(TRIM('Meta import'!P23))="-")),"link_clicks",IF(OR('Meta import'!Q23="",OR(LOWER(TRIM('Meta import'!Q23))="unknown",LOWER(TRIM('Meta import'!Q23))="not applicable",LOWER(TRIM('Meta import'!Q23))="n/a",LOWER(TRIM('Meta import'!Q23))="na",LOWER(TRIM('Meta import'!Q23))="pending",LOWER(TRIM('Meta import'!Q23))="unavailable",LOWER(TRIM('Meta import'!Q23))="denied",LOWER(TRIM('Meta import'!Q23))="none",LOWER(TRIM('Meta import'!Q23))="tbd",LOWER(TRIM('Meta import'!Q23))="to be determined",LOWER(TRIM('Meta import'!Q23))="-")),"platform_action_name",IF(OR('Meta import'!R23="",OR(LOWER(TRIM('Meta import'!R23))="unknown",LOWER(TRIM('Meta import'!R23))="not applicable",LOWER(TRIM('Meta import'!R23))="n/a",LOWER(TRIM('Meta import'!R23))="na",LOWER(TRIM('Meta import'!R23))="pending",LOWER(TRIM('Meta import'!R23))="unavailable",LOWER(TRIM('Meta import'!R23))="denied",LOWER(TRIM('Meta import'!R23))="none",LOWER(TRIM('Meta import'!R23))="tbd",LOWER(TRIM('Meta import'!R23))="to be determined",LOWER(TRIM('Meta import'!R23))="-")),"platform_attributed_actions","source_row_id")))))))))))))))))),IF(D55="INVALID_NUMERIC",IF(NOT(ISNUMBER('Meta import'!N23)),"spend",IF(OR(NOT(ISNUMBER('Meta import'!O23)),'Meta import'!O23&lt;&gt;INT('Meta import'!O23)),"impressions",IF(OR(NOT(ISNUMBER('Meta import'!P23)),'Meta import'!P23&lt;&gt;INT('Meta import'!P23)),"link_clicks",IF(OR(NOT(ISNUMBER('Meta import'!R23)),'Meta import'!R23&lt;&gt;INT('Meta import'!R23)),"platform_attributed_actions","spend")))),IF(D55="NEGATIVE_VALUE",IF('Meta import'!N23&lt;0,"spend",IF('Meta import'!O23&lt;0,"impressions",IF('Meta import'!P23&lt;0,"link_clicks",IF('Meta import'!R23&lt;0,"platform_attributed_actions","spend")))),IF(D55="DUPLICATE_GRAIN_GROUP","ad_id",IF(D55="MIXED_ACCOUNT","account_id",IF(D55="MIXED_CURRENCY","currency",IF(D55="OUT_OF_SCOPE_WINDOW","date_start",IF(D55="MIXED_ACTION","platform_action_name","source_row_id"))))))))</x:f>
        <x:v>source_row_id</x:v>
      </x:c>
      <x:c r="D55" t="str">
        <x:f>IF('Meta import'!T23="","",'Meta import'!T23)</x:f>
      </x:c>
      <x:c r="E55" t="str">
        <x:f>IF(D55="","","Hold")</x:f>
      </x:c>
      <x:c r="F55" t="str">
        <x:f>IF(D55="","","Resolve the cited source row and refresh the report.")</x:f>
      </x:c>
      <x:c r="G55" t="str">
        <x:f>IF(D55="","",B55&amp;" "&amp;C55&amp;" "&amp;D55)</x:f>
      </x:c>
    </x:row>
    <x:row r="56">
      <x:c r="A56" t="str">
        <x:v>meta</x:v>
      </x:c>
      <x:c r="B56" t="str">
        <x:f>IF('Meta import'!A24="","",'Meta import'!A24)</x:f>
      </x:c>
      <x:c r="C56" t="str">
        <x:f>IF(D56="MISSING_OR_PLACEHOLDER",IF(OR('Meta import'!A24="",OR(LOWER(TRIM('Meta import'!A24))="unknown",LOWER(TRIM('Meta import'!A24))="not applicable",LOWER(TRIM('Meta import'!A24))="n/a",LOWER(TRIM('Meta import'!A24))="na",LOWER(TRIM('Meta import'!A24))="pending",LOWER(TRIM('Meta import'!A24))="unavailable",LOWER(TRIM('Meta import'!A24))="denied",LOWER(TRIM('Meta import'!A24))="none",LOWER(TRIM('Meta import'!A24))="tbd",LOWER(TRIM('Meta import'!A24))="to be determined",LOWER(TRIM('Meta import'!A24))="-")),"source_row_id",IF(OR('Meta import'!B24="",OR(LOWER(TRIM('Meta import'!B24))="unknown",LOWER(TRIM('Meta import'!B24))="not applicable",LOWER(TRIM('Meta import'!B24))="n/a",LOWER(TRIM('Meta import'!B24))="na",LOWER(TRIM('Meta import'!B24))="pending",LOWER(TRIM('Meta import'!B24))="unavailable",LOWER(TRIM('Meta import'!B24))="denied",LOWER(TRIM('Meta import'!B24))="none",LOWER(TRIM('Meta import'!B24))="tbd",LOWER(TRIM('Meta import'!B24))="to be determined",LOWER(TRIM('Meta import'!B24))="-")),"source_file",IF(OR('Meta import'!C24="",OR(LOWER(TRIM('Meta import'!C24))="unknown",LOWER(TRIM('Meta import'!C24))="not applicable",LOWER(TRIM('Meta import'!C24))="n/a",LOWER(TRIM('Meta import'!C24))="na",LOWER(TRIM('Meta import'!C24))="pending",LOWER(TRIM('Meta import'!C24))="unavailable",LOWER(TRIM('Meta import'!C24))="denied",LOWER(TRIM('Meta import'!C24))="none",LOWER(TRIM('Meta import'!C24))="tbd",LOWER(TRIM('Meta import'!C24))="to be determined",LOWER(TRIM('Meta import'!C24))="-")),"source_reference",IF(OR('Meta import'!D24="",OR(LOWER(TRIM('Meta import'!D24))="unknown",LOWER(TRIM('Meta import'!D24))="not applicable",LOWER(TRIM('Meta import'!D24))="n/a",LOWER(TRIM('Meta import'!D24))="na",LOWER(TRIM('Meta import'!D24))="pending",LOWER(TRIM('Meta import'!D24))="unavailable",LOWER(TRIM('Meta import'!D24))="denied",LOWER(TRIM('Meta import'!D24))="none",LOWER(TRIM('Meta import'!D24))="tbd",LOWER(TRIM('Meta import'!D24))="to be determined",LOWER(TRIM('Meta import'!D24))="-")),"account_id",IF(OR('Meta import'!E24="",OR(LOWER(TRIM('Meta import'!E24))="unknown",LOWER(TRIM('Meta import'!E24))="not applicable",LOWER(TRIM('Meta import'!E24))="n/a",LOWER(TRIM('Meta import'!E24))="na",LOWER(TRIM('Meta import'!E24))="pending",LOWER(TRIM('Meta import'!E24))="unavailable",LOWER(TRIM('Meta import'!E24))="denied",LOWER(TRIM('Meta import'!E24))="none",LOWER(TRIM('Meta import'!E24))="tbd",LOWER(TRIM('Meta import'!E24))="to be determined",LOWER(TRIM('Meta import'!E24))="-")),"campaign_id",IF(OR('Meta import'!F24="",OR(LOWER(TRIM('Meta import'!F24))="unknown",LOWER(TRIM('Meta import'!F24))="not applicable",LOWER(TRIM('Meta import'!F24))="n/a",LOWER(TRIM('Meta import'!F24))="na",LOWER(TRIM('Meta import'!F24))="pending",LOWER(TRIM('Meta import'!F24))="unavailable",LOWER(TRIM('Meta import'!F24))="denied",LOWER(TRIM('Meta import'!F24))="none",LOWER(TRIM('Meta import'!F24))="tbd",LOWER(TRIM('Meta import'!F24))="to be determined",LOWER(TRIM('Meta import'!F24))="-")),"campaign_name",IF(OR('Meta import'!G24="",OR(LOWER(TRIM('Meta import'!G24))="unknown",LOWER(TRIM('Meta import'!G24))="not applicable",LOWER(TRIM('Meta import'!G24))="n/a",LOWER(TRIM('Meta import'!G24))="na",LOWER(TRIM('Meta import'!G24))="pending",LOWER(TRIM('Meta import'!G24))="unavailable",LOWER(TRIM('Meta import'!G24))="denied",LOWER(TRIM('Meta import'!G24))="none",LOWER(TRIM('Meta import'!G24))="tbd",LOWER(TRIM('Meta import'!G24))="to be determined",LOWER(TRIM('Meta import'!G24))="-")),"adset_id",IF(OR('Meta import'!H24="",OR(LOWER(TRIM('Meta import'!H24))="unknown",LOWER(TRIM('Meta import'!H24))="not applicable",LOWER(TRIM('Meta import'!H24))="n/a",LOWER(TRIM('Meta import'!H24))="na",LOWER(TRIM('Meta import'!H24))="pending",LOWER(TRIM('Meta import'!H24))="unavailable",LOWER(TRIM('Meta import'!H24))="denied",LOWER(TRIM('Meta import'!H24))="none",LOWER(TRIM('Meta import'!H24))="tbd",LOWER(TRIM('Meta import'!H24))="to be determined",LOWER(TRIM('Meta import'!H24))="-")),"adset_name",IF(OR('Meta import'!I24="",OR(LOWER(TRIM('Meta import'!I24))="unknown",LOWER(TRIM('Meta import'!I24))="not applicable",LOWER(TRIM('Meta import'!I24))="n/a",LOWER(TRIM('Meta import'!I24))="na",LOWER(TRIM('Meta import'!I24))="pending",LOWER(TRIM('Meta import'!I24))="unavailable",LOWER(TRIM('Meta import'!I24))="denied",LOWER(TRIM('Meta import'!I24))="none",LOWER(TRIM('Meta import'!I24))="tbd",LOWER(TRIM('Meta import'!I24))="to be determined",LOWER(TRIM('Meta import'!I24))="-")),"ad_id",IF(OR('Meta import'!J24="",OR(LOWER(TRIM('Meta import'!J24))="unknown",LOWER(TRIM('Meta import'!J24))="not applicable",LOWER(TRIM('Meta import'!J24))="n/a",LOWER(TRIM('Meta import'!J24))="na",LOWER(TRIM('Meta import'!J24))="pending",LOWER(TRIM('Meta import'!J24))="unavailable",LOWER(TRIM('Meta import'!J24))="denied",LOWER(TRIM('Meta import'!J24))="none",LOWER(TRIM('Meta import'!J24))="tbd",LOWER(TRIM('Meta import'!J24))="to be determined",LOWER(TRIM('Meta import'!J24))="-")),"ad_name",IF(OR('Meta import'!K24="",OR(LOWER(TRIM('Meta import'!K24))="unknown",LOWER(TRIM('Meta import'!K24))="not applicable",LOWER(TRIM('Meta import'!K24))="n/a",LOWER(TRIM('Meta import'!K24))="na",LOWER(TRIM('Meta import'!K24))="pending",LOWER(TRIM('Meta import'!K24))="unavailable",LOWER(TRIM('Meta import'!K24))="denied",LOWER(TRIM('Meta import'!K24))="none",LOWER(TRIM('Meta import'!K24))="tbd",LOWER(TRIM('Meta import'!K24))="to be determined",LOWER(TRIM('Meta import'!K24))="-")),"date_start",IF(OR('Meta import'!L24="",OR(LOWER(TRIM('Meta import'!L24))="unknown",LOWER(TRIM('Meta import'!L24))="not applicable",LOWER(TRIM('Meta import'!L24))="n/a",LOWER(TRIM('Meta import'!L24))="na",LOWER(TRIM('Meta import'!L24))="pending",LOWER(TRIM('Meta import'!L24))="unavailable",LOWER(TRIM('Meta import'!L24))="denied",LOWER(TRIM('Meta import'!L24))="none",LOWER(TRIM('Meta import'!L24))="tbd",LOWER(TRIM('Meta import'!L24))="to be determined",LOWER(TRIM('Meta import'!L24))="-")),"date_stop",IF(OR('Meta import'!M24="",OR(LOWER(TRIM('Meta import'!M24))="unknown",LOWER(TRIM('Meta import'!M24))="not applicable",LOWER(TRIM('Meta import'!M24))="n/a",LOWER(TRIM('Meta import'!M24))="na",LOWER(TRIM('Meta import'!M24))="pending",LOWER(TRIM('Meta import'!M24))="unavailable",LOWER(TRIM('Meta import'!M24))="denied",LOWER(TRIM('Meta import'!M24))="none",LOWER(TRIM('Meta import'!M24))="tbd",LOWER(TRIM('Meta import'!M24))="to be determined",LOWER(TRIM('Meta import'!M24))="-")),"currency",IF(OR('Meta import'!N24="",OR(LOWER(TRIM('Meta import'!N24))="unknown",LOWER(TRIM('Meta import'!N24))="not applicable",LOWER(TRIM('Meta import'!N24))="n/a",LOWER(TRIM('Meta import'!N24))="na",LOWER(TRIM('Meta import'!N24))="pending",LOWER(TRIM('Meta import'!N24))="unavailable",LOWER(TRIM('Meta import'!N24))="denied",LOWER(TRIM('Meta import'!N24))="none",LOWER(TRIM('Meta import'!N24))="tbd",LOWER(TRIM('Meta import'!N24))="to be determined",LOWER(TRIM('Meta import'!N24))="-")),"spend",IF(OR('Meta import'!O24="",OR(LOWER(TRIM('Meta import'!O24))="unknown",LOWER(TRIM('Meta import'!O24))="not applicable",LOWER(TRIM('Meta import'!O24))="n/a",LOWER(TRIM('Meta import'!O24))="na",LOWER(TRIM('Meta import'!O24))="pending",LOWER(TRIM('Meta import'!O24))="unavailable",LOWER(TRIM('Meta import'!O24))="denied",LOWER(TRIM('Meta import'!O24))="none",LOWER(TRIM('Meta import'!O24))="tbd",LOWER(TRIM('Meta import'!O24))="to be determined",LOWER(TRIM('Meta import'!O24))="-")),"impressions",IF(OR('Meta import'!P24="",OR(LOWER(TRIM('Meta import'!P24))="unknown",LOWER(TRIM('Meta import'!P24))="not applicable",LOWER(TRIM('Meta import'!P24))="n/a",LOWER(TRIM('Meta import'!P24))="na",LOWER(TRIM('Meta import'!P24))="pending",LOWER(TRIM('Meta import'!P24))="unavailable",LOWER(TRIM('Meta import'!P24))="denied",LOWER(TRIM('Meta import'!P24))="none",LOWER(TRIM('Meta import'!P24))="tbd",LOWER(TRIM('Meta import'!P24))="to be determined",LOWER(TRIM('Meta import'!P24))="-")),"link_clicks",IF(OR('Meta import'!Q24="",OR(LOWER(TRIM('Meta import'!Q24))="unknown",LOWER(TRIM('Meta import'!Q24))="not applicable",LOWER(TRIM('Meta import'!Q24))="n/a",LOWER(TRIM('Meta import'!Q24))="na",LOWER(TRIM('Meta import'!Q24))="pending",LOWER(TRIM('Meta import'!Q24))="unavailable",LOWER(TRIM('Meta import'!Q24))="denied",LOWER(TRIM('Meta import'!Q24))="none",LOWER(TRIM('Meta import'!Q24))="tbd",LOWER(TRIM('Meta import'!Q24))="to be determined",LOWER(TRIM('Meta import'!Q24))="-")),"platform_action_name",IF(OR('Meta import'!R24="",OR(LOWER(TRIM('Meta import'!R24))="unknown",LOWER(TRIM('Meta import'!R24))="not applicable",LOWER(TRIM('Meta import'!R24))="n/a",LOWER(TRIM('Meta import'!R24))="na",LOWER(TRIM('Meta import'!R24))="pending",LOWER(TRIM('Meta import'!R24))="unavailable",LOWER(TRIM('Meta import'!R24))="denied",LOWER(TRIM('Meta import'!R24))="none",LOWER(TRIM('Meta import'!R24))="tbd",LOWER(TRIM('Meta import'!R24))="to be determined",LOWER(TRIM('Meta import'!R24))="-")),"platform_attributed_actions","source_row_id")))))))))))))))))),IF(D56="INVALID_NUMERIC",IF(NOT(ISNUMBER('Meta import'!N24)),"spend",IF(OR(NOT(ISNUMBER('Meta import'!O24)),'Meta import'!O24&lt;&gt;INT('Meta import'!O24)),"impressions",IF(OR(NOT(ISNUMBER('Meta import'!P24)),'Meta import'!P24&lt;&gt;INT('Meta import'!P24)),"link_clicks",IF(OR(NOT(ISNUMBER('Meta import'!R24)),'Meta import'!R24&lt;&gt;INT('Meta import'!R24)),"platform_attributed_actions","spend")))),IF(D56="NEGATIVE_VALUE",IF('Meta import'!N24&lt;0,"spend",IF('Meta import'!O24&lt;0,"impressions",IF('Meta import'!P24&lt;0,"link_clicks",IF('Meta import'!R24&lt;0,"platform_attributed_actions","spend")))),IF(D56="DUPLICATE_GRAIN_GROUP","ad_id",IF(D56="MIXED_ACCOUNT","account_id",IF(D56="MIXED_CURRENCY","currency",IF(D56="OUT_OF_SCOPE_WINDOW","date_start",IF(D56="MIXED_ACTION","platform_action_name","source_row_id"))))))))</x:f>
        <x:v>source_row_id</x:v>
      </x:c>
      <x:c r="D56" t="str">
        <x:f>IF('Meta import'!T24="","",'Meta import'!T24)</x:f>
      </x:c>
      <x:c r="E56" t="str">
        <x:f>IF(D56="","","Hold")</x:f>
      </x:c>
      <x:c r="F56" t="str">
        <x:f>IF(D56="","","Resolve the cited source row and refresh the report.")</x:f>
      </x:c>
      <x:c r="G56" t="str">
        <x:f>IF(D56="","",B56&amp;" "&amp;C56&amp;" "&amp;D56)</x:f>
      </x:c>
    </x:row>
    <x:row r="57">
      <x:c r="A57" t="str">
        <x:v>meta</x:v>
      </x:c>
      <x:c r="B57" t="str">
        <x:f>IF('Meta import'!A25="","",'Meta import'!A25)</x:f>
      </x:c>
      <x:c r="C57" t="str">
        <x:f>IF(D57="MISSING_OR_PLACEHOLDER",IF(OR('Meta import'!A25="",OR(LOWER(TRIM('Meta import'!A25))="unknown",LOWER(TRIM('Meta import'!A25))="not applicable",LOWER(TRIM('Meta import'!A25))="n/a",LOWER(TRIM('Meta import'!A25))="na",LOWER(TRIM('Meta import'!A25))="pending",LOWER(TRIM('Meta import'!A25))="unavailable",LOWER(TRIM('Meta import'!A25))="denied",LOWER(TRIM('Meta import'!A25))="none",LOWER(TRIM('Meta import'!A25))="tbd",LOWER(TRIM('Meta import'!A25))="to be determined",LOWER(TRIM('Meta import'!A25))="-")),"source_row_id",IF(OR('Meta import'!B25="",OR(LOWER(TRIM('Meta import'!B25))="unknown",LOWER(TRIM('Meta import'!B25))="not applicable",LOWER(TRIM('Meta import'!B25))="n/a",LOWER(TRIM('Meta import'!B25))="na",LOWER(TRIM('Meta import'!B25))="pending",LOWER(TRIM('Meta import'!B25))="unavailable",LOWER(TRIM('Meta import'!B25))="denied",LOWER(TRIM('Meta import'!B25))="none",LOWER(TRIM('Meta import'!B25))="tbd",LOWER(TRIM('Meta import'!B25))="to be determined",LOWER(TRIM('Meta import'!B25))="-")),"source_file",IF(OR('Meta import'!C25="",OR(LOWER(TRIM('Meta import'!C25))="unknown",LOWER(TRIM('Meta import'!C25))="not applicable",LOWER(TRIM('Meta import'!C25))="n/a",LOWER(TRIM('Meta import'!C25))="na",LOWER(TRIM('Meta import'!C25))="pending",LOWER(TRIM('Meta import'!C25))="unavailable",LOWER(TRIM('Meta import'!C25))="denied",LOWER(TRIM('Meta import'!C25))="none",LOWER(TRIM('Meta import'!C25))="tbd",LOWER(TRIM('Meta import'!C25))="to be determined",LOWER(TRIM('Meta import'!C25))="-")),"source_reference",IF(OR('Meta import'!D25="",OR(LOWER(TRIM('Meta import'!D25))="unknown",LOWER(TRIM('Meta import'!D25))="not applicable",LOWER(TRIM('Meta import'!D25))="n/a",LOWER(TRIM('Meta import'!D25))="na",LOWER(TRIM('Meta import'!D25))="pending",LOWER(TRIM('Meta import'!D25))="unavailable",LOWER(TRIM('Meta import'!D25))="denied",LOWER(TRIM('Meta import'!D25))="none",LOWER(TRIM('Meta import'!D25))="tbd",LOWER(TRIM('Meta import'!D25))="to be determined",LOWER(TRIM('Meta import'!D25))="-")),"account_id",IF(OR('Meta import'!E25="",OR(LOWER(TRIM('Meta import'!E25))="unknown",LOWER(TRIM('Meta import'!E25))="not applicable",LOWER(TRIM('Meta import'!E25))="n/a",LOWER(TRIM('Meta import'!E25))="na",LOWER(TRIM('Meta import'!E25))="pending",LOWER(TRIM('Meta import'!E25))="unavailable",LOWER(TRIM('Meta import'!E25))="denied",LOWER(TRIM('Meta import'!E25))="none",LOWER(TRIM('Meta import'!E25))="tbd",LOWER(TRIM('Meta import'!E25))="to be determined",LOWER(TRIM('Meta import'!E25))="-")),"campaign_id",IF(OR('Meta import'!F25="",OR(LOWER(TRIM('Meta import'!F25))="unknown",LOWER(TRIM('Meta import'!F25))="not applicable",LOWER(TRIM('Meta import'!F25))="n/a",LOWER(TRIM('Meta import'!F25))="na",LOWER(TRIM('Meta import'!F25))="pending",LOWER(TRIM('Meta import'!F25))="unavailable",LOWER(TRIM('Meta import'!F25))="denied",LOWER(TRIM('Meta import'!F25))="none",LOWER(TRIM('Meta import'!F25))="tbd",LOWER(TRIM('Meta import'!F25))="to be determined",LOWER(TRIM('Meta import'!F25))="-")),"campaign_name",IF(OR('Meta import'!G25="",OR(LOWER(TRIM('Meta import'!G25))="unknown",LOWER(TRIM('Meta import'!G25))="not applicable",LOWER(TRIM('Meta import'!G25))="n/a",LOWER(TRIM('Meta import'!G25))="na",LOWER(TRIM('Meta import'!G25))="pending",LOWER(TRIM('Meta import'!G25))="unavailable",LOWER(TRIM('Meta import'!G25))="denied",LOWER(TRIM('Meta import'!G25))="none",LOWER(TRIM('Meta import'!G25))="tbd",LOWER(TRIM('Meta import'!G25))="to be determined",LOWER(TRIM('Meta import'!G25))="-")),"adset_id",IF(OR('Meta import'!H25="",OR(LOWER(TRIM('Meta import'!H25))="unknown",LOWER(TRIM('Meta import'!H25))="not applicable",LOWER(TRIM('Meta import'!H25))="n/a",LOWER(TRIM('Meta import'!H25))="na",LOWER(TRIM('Meta import'!H25))="pending",LOWER(TRIM('Meta import'!H25))="unavailable",LOWER(TRIM('Meta import'!H25))="denied",LOWER(TRIM('Meta import'!H25))="none",LOWER(TRIM('Meta import'!H25))="tbd",LOWER(TRIM('Meta import'!H25))="to be determined",LOWER(TRIM('Meta import'!H25))="-")),"adset_name",IF(OR('Meta import'!I25="",OR(LOWER(TRIM('Meta import'!I25))="unknown",LOWER(TRIM('Meta import'!I25))="not applicable",LOWER(TRIM('Meta import'!I25))="n/a",LOWER(TRIM('Meta import'!I25))="na",LOWER(TRIM('Meta import'!I25))="pending",LOWER(TRIM('Meta import'!I25))="unavailable",LOWER(TRIM('Meta import'!I25))="denied",LOWER(TRIM('Meta import'!I25))="none",LOWER(TRIM('Meta import'!I25))="tbd",LOWER(TRIM('Meta import'!I25))="to be determined",LOWER(TRIM('Meta import'!I25))="-")),"ad_id",IF(OR('Meta import'!J25="",OR(LOWER(TRIM('Meta import'!J25))="unknown",LOWER(TRIM('Meta import'!J25))="not applicable",LOWER(TRIM('Meta import'!J25))="n/a",LOWER(TRIM('Meta import'!J25))="na",LOWER(TRIM('Meta import'!J25))="pending",LOWER(TRIM('Meta import'!J25))="unavailable",LOWER(TRIM('Meta import'!J25))="denied",LOWER(TRIM('Meta import'!J25))="none",LOWER(TRIM('Meta import'!J25))="tbd",LOWER(TRIM('Meta import'!J25))="to be determined",LOWER(TRIM('Meta import'!J25))="-")),"ad_name",IF(OR('Meta import'!K25="",OR(LOWER(TRIM('Meta import'!K25))="unknown",LOWER(TRIM('Meta import'!K25))="not applicable",LOWER(TRIM('Meta import'!K25))="n/a",LOWER(TRIM('Meta import'!K25))="na",LOWER(TRIM('Meta import'!K25))="pending",LOWER(TRIM('Meta import'!K25))="unavailable",LOWER(TRIM('Meta import'!K25))="denied",LOWER(TRIM('Meta import'!K25))="none",LOWER(TRIM('Meta import'!K25))="tbd",LOWER(TRIM('Meta import'!K25))="to be determined",LOWER(TRIM('Meta import'!K25))="-")),"date_start",IF(OR('Meta import'!L25="",OR(LOWER(TRIM('Meta import'!L25))="unknown",LOWER(TRIM('Meta import'!L25))="not applicable",LOWER(TRIM('Meta import'!L25))="n/a",LOWER(TRIM('Meta import'!L25))="na",LOWER(TRIM('Meta import'!L25))="pending",LOWER(TRIM('Meta import'!L25))="unavailable",LOWER(TRIM('Meta import'!L25))="denied",LOWER(TRIM('Meta import'!L25))="none",LOWER(TRIM('Meta import'!L25))="tbd",LOWER(TRIM('Meta import'!L25))="to be determined",LOWER(TRIM('Meta import'!L25))="-")),"date_stop",IF(OR('Meta import'!M25="",OR(LOWER(TRIM('Meta import'!M25))="unknown",LOWER(TRIM('Meta import'!M25))="not applicable",LOWER(TRIM('Meta import'!M25))="n/a",LOWER(TRIM('Meta import'!M25))="na",LOWER(TRIM('Meta import'!M25))="pending",LOWER(TRIM('Meta import'!M25))="unavailable",LOWER(TRIM('Meta import'!M25))="denied",LOWER(TRIM('Meta import'!M25))="none",LOWER(TRIM('Meta import'!M25))="tbd",LOWER(TRIM('Meta import'!M25))="to be determined",LOWER(TRIM('Meta import'!M25))="-")),"currency",IF(OR('Meta import'!N25="",OR(LOWER(TRIM('Meta import'!N25))="unknown",LOWER(TRIM('Meta import'!N25))="not applicable",LOWER(TRIM('Meta import'!N25))="n/a",LOWER(TRIM('Meta import'!N25))="na",LOWER(TRIM('Meta import'!N25))="pending",LOWER(TRIM('Meta import'!N25))="unavailable",LOWER(TRIM('Meta import'!N25))="denied",LOWER(TRIM('Meta import'!N25))="none",LOWER(TRIM('Meta import'!N25))="tbd",LOWER(TRIM('Meta import'!N25))="to be determined",LOWER(TRIM('Meta import'!N25))="-")),"spend",IF(OR('Meta import'!O25="",OR(LOWER(TRIM('Meta import'!O25))="unknown",LOWER(TRIM('Meta import'!O25))="not applicable",LOWER(TRIM('Meta import'!O25))="n/a",LOWER(TRIM('Meta import'!O25))="na",LOWER(TRIM('Meta import'!O25))="pending",LOWER(TRIM('Meta import'!O25))="unavailable",LOWER(TRIM('Meta import'!O25))="denied",LOWER(TRIM('Meta import'!O25))="none",LOWER(TRIM('Meta import'!O25))="tbd",LOWER(TRIM('Meta import'!O25))="to be determined",LOWER(TRIM('Meta import'!O25))="-")),"impressions",IF(OR('Meta import'!P25="",OR(LOWER(TRIM('Meta import'!P25))="unknown",LOWER(TRIM('Meta import'!P25))="not applicable",LOWER(TRIM('Meta import'!P25))="n/a",LOWER(TRIM('Meta import'!P25))="na",LOWER(TRIM('Meta import'!P25))="pending",LOWER(TRIM('Meta import'!P25))="unavailable",LOWER(TRIM('Meta import'!P25))="denied",LOWER(TRIM('Meta import'!P25))="none",LOWER(TRIM('Meta import'!P25))="tbd",LOWER(TRIM('Meta import'!P25))="to be determined",LOWER(TRIM('Meta import'!P25))="-")),"link_clicks",IF(OR('Meta import'!Q25="",OR(LOWER(TRIM('Meta import'!Q25))="unknown",LOWER(TRIM('Meta import'!Q25))="not applicable",LOWER(TRIM('Meta import'!Q25))="n/a",LOWER(TRIM('Meta import'!Q25))="na",LOWER(TRIM('Meta import'!Q25))="pending",LOWER(TRIM('Meta import'!Q25))="unavailable",LOWER(TRIM('Meta import'!Q25))="denied",LOWER(TRIM('Meta import'!Q25))="none",LOWER(TRIM('Meta import'!Q25))="tbd",LOWER(TRIM('Meta import'!Q25))="to be determined",LOWER(TRIM('Meta import'!Q25))="-")),"platform_action_name",IF(OR('Meta import'!R25="",OR(LOWER(TRIM('Meta import'!R25))="unknown",LOWER(TRIM('Meta import'!R25))="not applicable",LOWER(TRIM('Meta import'!R25))="n/a",LOWER(TRIM('Meta import'!R25))="na",LOWER(TRIM('Meta import'!R25))="pending",LOWER(TRIM('Meta import'!R25))="unavailable",LOWER(TRIM('Meta import'!R25))="denied",LOWER(TRIM('Meta import'!R25))="none",LOWER(TRIM('Meta import'!R25))="tbd",LOWER(TRIM('Meta import'!R25))="to be determined",LOWER(TRIM('Meta import'!R25))="-")),"platform_attributed_actions","source_row_id")))))))))))))))))),IF(D57="INVALID_NUMERIC",IF(NOT(ISNUMBER('Meta import'!N25)),"spend",IF(OR(NOT(ISNUMBER('Meta import'!O25)),'Meta import'!O25&lt;&gt;INT('Meta import'!O25)),"impressions",IF(OR(NOT(ISNUMBER('Meta import'!P25)),'Meta import'!P25&lt;&gt;INT('Meta import'!P25)),"link_clicks",IF(OR(NOT(ISNUMBER('Meta import'!R25)),'Meta import'!R25&lt;&gt;INT('Meta import'!R25)),"platform_attributed_actions","spend")))),IF(D57="NEGATIVE_VALUE",IF('Meta import'!N25&lt;0,"spend",IF('Meta import'!O25&lt;0,"impressions",IF('Meta import'!P25&lt;0,"link_clicks",IF('Meta import'!R25&lt;0,"platform_attributed_actions","spend")))),IF(D57="DUPLICATE_GRAIN_GROUP","ad_id",IF(D57="MIXED_ACCOUNT","account_id",IF(D57="MIXED_CURRENCY","currency",IF(D57="OUT_OF_SCOPE_WINDOW","date_start",IF(D57="MIXED_ACTION","platform_action_name","source_row_id"))))))))</x:f>
        <x:v>source_row_id</x:v>
      </x:c>
      <x:c r="D57" t="str">
        <x:f>IF('Meta import'!T25="","",'Meta import'!T25)</x:f>
      </x:c>
      <x:c r="E57" t="str">
        <x:f>IF(D57="","","Hold")</x:f>
      </x:c>
      <x:c r="F57" t="str">
        <x:f>IF(D57="","","Resolve the cited source row and refresh the report.")</x:f>
      </x:c>
      <x:c r="G57" t="str">
        <x:f>IF(D57="","",B57&amp;" "&amp;C57&amp;" "&amp;D57)</x:f>
      </x:c>
    </x:row>
    <x:row r="58">
      <x:c r="A58" t="str">
        <x:v>meta</x:v>
      </x:c>
      <x:c r="B58" t="str">
        <x:f>IF('Meta import'!A26="","",'Meta import'!A26)</x:f>
      </x:c>
      <x:c r="C58" t="str">
        <x:f>IF(D58="MISSING_OR_PLACEHOLDER",IF(OR('Meta import'!A26="",OR(LOWER(TRIM('Meta import'!A26))="unknown",LOWER(TRIM('Meta import'!A26))="not applicable",LOWER(TRIM('Meta import'!A26))="n/a",LOWER(TRIM('Meta import'!A26))="na",LOWER(TRIM('Meta import'!A26))="pending",LOWER(TRIM('Meta import'!A26))="unavailable",LOWER(TRIM('Meta import'!A26))="denied",LOWER(TRIM('Meta import'!A26))="none",LOWER(TRIM('Meta import'!A26))="tbd",LOWER(TRIM('Meta import'!A26))="to be determined",LOWER(TRIM('Meta import'!A26))="-")),"source_row_id",IF(OR('Meta import'!B26="",OR(LOWER(TRIM('Meta import'!B26))="unknown",LOWER(TRIM('Meta import'!B26))="not applicable",LOWER(TRIM('Meta import'!B26))="n/a",LOWER(TRIM('Meta import'!B26))="na",LOWER(TRIM('Meta import'!B26))="pending",LOWER(TRIM('Meta import'!B26))="unavailable",LOWER(TRIM('Meta import'!B26))="denied",LOWER(TRIM('Meta import'!B26))="none",LOWER(TRIM('Meta import'!B26))="tbd",LOWER(TRIM('Meta import'!B26))="to be determined",LOWER(TRIM('Meta import'!B26))="-")),"source_file",IF(OR('Meta import'!C26="",OR(LOWER(TRIM('Meta import'!C26))="unknown",LOWER(TRIM('Meta import'!C26))="not applicable",LOWER(TRIM('Meta import'!C26))="n/a",LOWER(TRIM('Meta import'!C26))="na",LOWER(TRIM('Meta import'!C26))="pending",LOWER(TRIM('Meta import'!C26))="unavailable",LOWER(TRIM('Meta import'!C26))="denied",LOWER(TRIM('Meta import'!C26))="none",LOWER(TRIM('Meta import'!C26))="tbd",LOWER(TRIM('Meta import'!C26))="to be determined",LOWER(TRIM('Meta import'!C26))="-")),"source_reference",IF(OR('Meta import'!D26="",OR(LOWER(TRIM('Meta import'!D26))="unknown",LOWER(TRIM('Meta import'!D26))="not applicable",LOWER(TRIM('Meta import'!D26))="n/a",LOWER(TRIM('Meta import'!D26))="na",LOWER(TRIM('Meta import'!D26))="pending",LOWER(TRIM('Meta import'!D26))="unavailable",LOWER(TRIM('Meta import'!D26))="denied",LOWER(TRIM('Meta import'!D26))="none",LOWER(TRIM('Meta import'!D26))="tbd",LOWER(TRIM('Meta import'!D26))="to be determined",LOWER(TRIM('Meta import'!D26))="-")),"account_id",IF(OR('Meta import'!E26="",OR(LOWER(TRIM('Meta import'!E26))="unknown",LOWER(TRIM('Meta import'!E26))="not applicable",LOWER(TRIM('Meta import'!E26))="n/a",LOWER(TRIM('Meta import'!E26))="na",LOWER(TRIM('Meta import'!E26))="pending",LOWER(TRIM('Meta import'!E26))="unavailable",LOWER(TRIM('Meta import'!E26))="denied",LOWER(TRIM('Meta import'!E26))="none",LOWER(TRIM('Meta import'!E26))="tbd",LOWER(TRIM('Meta import'!E26))="to be determined",LOWER(TRIM('Meta import'!E26))="-")),"campaign_id",IF(OR('Meta import'!F26="",OR(LOWER(TRIM('Meta import'!F26))="unknown",LOWER(TRIM('Meta import'!F26))="not applicable",LOWER(TRIM('Meta import'!F26))="n/a",LOWER(TRIM('Meta import'!F26))="na",LOWER(TRIM('Meta import'!F26))="pending",LOWER(TRIM('Meta import'!F26))="unavailable",LOWER(TRIM('Meta import'!F26))="denied",LOWER(TRIM('Meta import'!F26))="none",LOWER(TRIM('Meta import'!F26))="tbd",LOWER(TRIM('Meta import'!F26))="to be determined",LOWER(TRIM('Meta import'!F26))="-")),"campaign_name",IF(OR('Meta import'!G26="",OR(LOWER(TRIM('Meta import'!G26))="unknown",LOWER(TRIM('Meta import'!G26))="not applicable",LOWER(TRIM('Meta import'!G26))="n/a",LOWER(TRIM('Meta import'!G26))="na",LOWER(TRIM('Meta import'!G26))="pending",LOWER(TRIM('Meta import'!G26))="unavailable",LOWER(TRIM('Meta import'!G26))="denied",LOWER(TRIM('Meta import'!G26))="none",LOWER(TRIM('Meta import'!G26))="tbd",LOWER(TRIM('Meta import'!G26))="to be determined",LOWER(TRIM('Meta import'!G26))="-")),"adset_id",IF(OR('Meta import'!H26="",OR(LOWER(TRIM('Meta import'!H26))="unknown",LOWER(TRIM('Meta import'!H26))="not applicable",LOWER(TRIM('Meta import'!H26))="n/a",LOWER(TRIM('Meta import'!H26))="na",LOWER(TRIM('Meta import'!H26))="pending",LOWER(TRIM('Meta import'!H26))="unavailable",LOWER(TRIM('Meta import'!H26))="denied",LOWER(TRIM('Meta import'!H26))="none",LOWER(TRIM('Meta import'!H26))="tbd",LOWER(TRIM('Meta import'!H26))="to be determined",LOWER(TRIM('Meta import'!H26))="-")),"adset_name",IF(OR('Meta import'!I26="",OR(LOWER(TRIM('Meta import'!I26))="unknown",LOWER(TRIM('Meta import'!I26))="not applicable",LOWER(TRIM('Meta import'!I26))="n/a",LOWER(TRIM('Meta import'!I26))="na",LOWER(TRIM('Meta import'!I26))="pending",LOWER(TRIM('Meta import'!I26))="unavailable",LOWER(TRIM('Meta import'!I26))="denied",LOWER(TRIM('Meta import'!I26))="none",LOWER(TRIM('Meta import'!I26))="tbd",LOWER(TRIM('Meta import'!I26))="to be determined",LOWER(TRIM('Meta import'!I26))="-")),"ad_id",IF(OR('Meta import'!J26="",OR(LOWER(TRIM('Meta import'!J26))="unknown",LOWER(TRIM('Meta import'!J26))="not applicable",LOWER(TRIM('Meta import'!J26))="n/a",LOWER(TRIM('Meta import'!J26))="na",LOWER(TRIM('Meta import'!J26))="pending",LOWER(TRIM('Meta import'!J26))="unavailable",LOWER(TRIM('Meta import'!J26))="denied",LOWER(TRIM('Meta import'!J26))="none",LOWER(TRIM('Meta import'!J26))="tbd",LOWER(TRIM('Meta import'!J26))="to be determined",LOWER(TRIM('Meta import'!J26))="-")),"ad_name",IF(OR('Meta import'!K26="",OR(LOWER(TRIM('Meta import'!K26))="unknown",LOWER(TRIM('Meta import'!K26))="not applicable",LOWER(TRIM('Meta import'!K26))="n/a",LOWER(TRIM('Meta import'!K26))="na",LOWER(TRIM('Meta import'!K26))="pending",LOWER(TRIM('Meta import'!K26))="unavailable",LOWER(TRIM('Meta import'!K26))="denied",LOWER(TRIM('Meta import'!K26))="none",LOWER(TRIM('Meta import'!K26))="tbd",LOWER(TRIM('Meta import'!K26))="to be determined",LOWER(TRIM('Meta import'!K26))="-")),"date_start",IF(OR('Meta import'!L26="",OR(LOWER(TRIM('Meta import'!L26))="unknown",LOWER(TRIM('Meta import'!L26))="not applicable",LOWER(TRIM('Meta import'!L26))="n/a",LOWER(TRIM('Meta import'!L26))="na",LOWER(TRIM('Meta import'!L26))="pending",LOWER(TRIM('Meta import'!L26))="unavailable",LOWER(TRIM('Meta import'!L26))="denied",LOWER(TRIM('Meta import'!L26))="none",LOWER(TRIM('Meta import'!L26))="tbd",LOWER(TRIM('Meta import'!L26))="to be determined",LOWER(TRIM('Meta import'!L26))="-")),"date_stop",IF(OR('Meta import'!M26="",OR(LOWER(TRIM('Meta import'!M26))="unknown",LOWER(TRIM('Meta import'!M26))="not applicable",LOWER(TRIM('Meta import'!M26))="n/a",LOWER(TRIM('Meta import'!M26))="na",LOWER(TRIM('Meta import'!M26))="pending",LOWER(TRIM('Meta import'!M26))="unavailable",LOWER(TRIM('Meta import'!M26))="denied",LOWER(TRIM('Meta import'!M26))="none",LOWER(TRIM('Meta import'!M26))="tbd",LOWER(TRIM('Meta import'!M26))="to be determined",LOWER(TRIM('Meta import'!M26))="-")),"currency",IF(OR('Meta import'!N26="",OR(LOWER(TRIM('Meta import'!N26))="unknown",LOWER(TRIM('Meta import'!N26))="not applicable",LOWER(TRIM('Meta import'!N26))="n/a",LOWER(TRIM('Meta import'!N26))="na",LOWER(TRIM('Meta import'!N26))="pending",LOWER(TRIM('Meta import'!N26))="unavailable",LOWER(TRIM('Meta import'!N26))="denied",LOWER(TRIM('Meta import'!N26))="none",LOWER(TRIM('Meta import'!N26))="tbd",LOWER(TRIM('Meta import'!N26))="to be determined",LOWER(TRIM('Meta import'!N26))="-")),"spend",IF(OR('Meta import'!O26="",OR(LOWER(TRIM('Meta import'!O26))="unknown",LOWER(TRIM('Meta import'!O26))="not applicable",LOWER(TRIM('Meta import'!O26))="n/a",LOWER(TRIM('Meta import'!O26))="na",LOWER(TRIM('Meta import'!O26))="pending",LOWER(TRIM('Meta import'!O26))="unavailable",LOWER(TRIM('Meta import'!O26))="denied",LOWER(TRIM('Meta import'!O26))="none",LOWER(TRIM('Meta import'!O26))="tbd",LOWER(TRIM('Meta import'!O26))="to be determined",LOWER(TRIM('Meta import'!O26))="-")),"impressions",IF(OR('Meta import'!P26="",OR(LOWER(TRIM('Meta import'!P26))="unknown",LOWER(TRIM('Meta import'!P26))="not applicable",LOWER(TRIM('Meta import'!P26))="n/a",LOWER(TRIM('Meta import'!P26))="na",LOWER(TRIM('Meta import'!P26))="pending",LOWER(TRIM('Meta import'!P26))="unavailable",LOWER(TRIM('Meta import'!P26))="denied",LOWER(TRIM('Meta import'!P26))="none",LOWER(TRIM('Meta import'!P26))="tbd",LOWER(TRIM('Meta import'!P26))="to be determined",LOWER(TRIM('Meta import'!P26))="-")),"link_clicks",IF(OR('Meta import'!Q26="",OR(LOWER(TRIM('Meta import'!Q26))="unknown",LOWER(TRIM('Meta import'!Q26))="not applicable",LOWER(TRIM('Meta import'!Q26))="n/a",LOWER(TRIM('Meta import'!Q26))="na",LOWER(TRIM('Meta import'!Q26))="pending",LOWER(TRIM('Meta import'!Q26))="unavailable",LOWER(TRIM('Meta import'!Q26))="denied",LOWER(TRIM('Meta import'!Q26))="none",LOWER(TRIM('Meta import'!Q26))="tbd",LOWER(TRIM('Meta import'!Q26))="to be determined",LOWER(TRIM('Meta import'!Q26))="-")),"platform_action_name",IF(OR('Meta import'!R26="",OR(LOWER(TRIM('Meta import'!R26))="unknown",LOWER(TRIM('Meta import'!R26))="not applicable",LOWER(TRIM('Meta import'!R26))="n/a",LOWER(TRIM('Meta import'!R26))="na",LOWER(TRIM('Meta import'!R26))="pending",LOWER(TRIM('Meta import'!R26))="unavailable",LOWER(TRIM('Meta import'!R26))="denied",LOWER(TRIM('Meta import'!R26))="none",LOWER(TRIM('Meta import'!R26))="tbd",LOWER(TRIM('Meta import'!R26))="to be determined",LOWER(TRIM('Meta import'!R26))="-")),"platform_attributed_actions","source_row_id")))))))))))))))))),IF(D58="INVALID_NUMERIC",IF(NOT(ISNUMBER('Meta import'!N26)),"spend",IF(OR(NOT(ISNUMBER('Meta import'!O26)),'Meta import'!O26&lt;&gt;INT('Meta import'!O26)),"impressions",IF(OR(NOT(ISNUMBER('Meta import'!P26)),'Meta import'!P26&lt;&gt;INT('Meta import'!P26)),"link_clicks",IF(OR(NOT(ISNUMBER('Meta import'!R26)),'Meta import'!R26&lt;&gt;INT('Meta import'!R26)),"platform_attributed_actions","spend")))),IF(D58="NEGATIVE_VALUE",IF('Meta import'!N26&lt;0,"spend",IF('Meta import'!O26&lt;0,"impressions",IF('Meta import'!P26&lt;0,"link_clicks",IF('Meta import'!R26&lt;0,"platform_attributed_actions","spend")))),IF(D58="DUPLICATE_GRAIN_GROUP","ad_id",IF(D58="MIXED_ACCOUNT","account_id",IF(D58="MIXED_CURRENCY","currency",IF(D58="OUT_OF_SCOPE_WINDOW","date_start",IF(D58="MIXED_ACTION","platform_action_name","source_row_id"))))))))</x:f>
        <x:v>source_row_id</x:v>
      </x:c>
      <x:c r="D58" t="str">
        <x:f>IF('Meta import'!T26="","",'Meta import'!T26)</x:f>
      </x:c>
      <x:c r="E58" t="str">
        <x:f>IF(D58="","","Hold")</x:f>
      </x:c>
      <x:c r="F58" t="str">
        <x:f>IF(D58="","","Resolve the cited source row and refresh the report.")</x:f>
      </x:c>
      <x:c r="G58" t="str">
        <x:f>IF(D58="","",B58&amp;" "&amp;C58&amp;" "&amp;D58)</x:f>
      </x:c>
    </x:row>
    <x:row r="59">
      <x:c r="A59" t="str">
        <x:v>meta</x:v>
      </x:c>
      <x:c r="B59" t="str">
        <x:f>IF('Meta import'!A27="","",'Meta import'!A27)</x:f>
      </x:c>
      <x:c r="C59" t="str">
        <x:f>IF(D59="MISSING_OR_PLACEHOLDER",IF(OR('Meta import'!A27="",OR(LOWER(TRIM('Meta import'!A27))="unknown",LOWER(TRIM('Meta import'!A27))="not applicable",LOWER(TRIM('Meta import'!A27))="n/a",LOWER(TRIM('Meta import'!A27))="na",LOWER(TRIM('Meta import'!A27))="pending",LOWER(TRIM('Meta import'!A27))="unavailable",LOWER(TRIM('Meta import'!A27))="denied",LOWER(TRIM('Meta import'!A27))="none",LOWER(TRIM('Meta import'!A27))="tbd",LOWER(TRIM('Meta import'!A27))="to be determined",LOWER(TRIM('Meta import'!A27))="-")),"source_row_id",IF(OR('Meta import'!B27="",OR(LOWER(TRIM('Meta import'!B27))="unknown",LOWER(TRIM('Meta import'!B27))="not applicable",LOWER(TRIM('Meta import'!B27))="n/a",LOWER(TRIM('Meta import'!B27))="na",LOWER(TRIM('Meta import'!B27))="pending",LOWER(TRIM('Meta import'!B27))="unavailable",LOWER(TRIM('Meta import'!B27))="denied",LOWER(TRIM('Meta import'!B27))="none",LOWER(TRIM('Meta import'!B27))="tbd",LOWER(TRIM('Meta import'!B27))="to be determined",LOWER(TRIM('Meta import'!B27))="-")),"source_file",IF(OR('Meta import'!C27="",OR(LOWER(TRIM('Meta import'!C27))="unknown",LOWER(TRIM('Meta import'!C27))="not applicable",LOWER(TRIM('Meta import'!C27))="n/a",LOWER(TRIM('Meta import'!C27))="na",LOWER(TRIM('Meta import'!C27))="pending",LOWER(TRIM('Meta import'!C27))="unavailable",LOWER(TRIM('Meta import'!C27))="denied",LOWER(TRIM('Meta import'!C27))="none",LOWER(TRIM('Meta import'!C27))="tbd",LOWER(TRIM('Meta import'!C27))="to be determined",LOWER(TRIM('Meta import'!C27))="-")),"source_reference",IF(OR('Meta import'!D27="",OR(LOWER(TRIM('Meta import'!D27))="unknown",LOWER(TRIM('Meta import'!D27))="not applicable",LOWER(TRIM('Meta import'!D27))="n/a",LOWER(TRIM('Meta import'!D27))="na",LOWER(TRIM('Meta import'!D27))="pending",LOWER(TRIM('Meta import'!D27))="unavailable",LOWER(TRIM('Meta import'!D27))="denied",LOWER(TRIM('Meta import'!D27))="none",LOWER(TRIM('Meta import'!D27))="tbd",LOWER(TRIM('Meta import'!D27))="to be determined",LOWER(TRIM('Meta import'!D27))="-")),"account_id",IF(OR('Meta import'!E27="",OR(LOWER(TRIM('Meta import'!E27))="unknown",LOWER(TRIM('Meta import'!E27))="not applicable",LOWER(TRIM('Meta import'!E27))="n/a",LOWER(TRIM('Meta import'!E27))="na",LOWER(TRIM('Meta import'!E27))="pending",LOWER(TRIM('Meta import'!E27))="unavailable",LOWER(TRIM('Meta import'!E27))="denied",LOWER(TRIM('Meta import'!E27))="none",LOWER(TRIM('Meta import'!E27))="tbd",LOWER(TRIM('Meta import'!E27))="to be determined",LOWER(TRIM('Meta import'!E27))="-")),"campaign_id",IF(OR('Meta import'!F27="",OR(LOWER(TRIM('Meta import'!F27))="unknown",LOWER(TRIM('Meta import'!F27))="not applicable",LOWER(TRIM('Meta import'!F27))="n/a",LOWER(TRIM('Meta import'!F27))="na",LOWER(TRIM('Meta import'!F27))="pending",LOWER(TRIM('Meta import'!F27))="unavailable",LOWER(TRIM('Meta import'!F27))="denied",LOWER(TRIM('Meta import'!F27))="none",LOWER(TRIM('Meta import'!F27))="tbd",LOWER(TRIM('Meta import'!F27))="to be determined",LOWER(TRIM('Meta import'!F27))="-")),"campaign_name",IF(OR('Meta import'!G27="",OR(LOWER(TRIM('Meta import'!G27))="unknown",LOWER(TRIM('Meta import'!G27))="not applicable",LOWER(TRIM('Meta import'!G27))="n/a",LOWER(TRIM('Meta import'!G27))="na",LOWER(TRIM('Meta import'!G27))="pending",LOWER(TRIM('Meta import'!G27))="unavailable",LOWER(TRIM('Meta import'!G27))="denied",LOWER(TRIM('Meta import'!G27))="none",LOWER(TRIM('Meta import'!G27))="tbd",LOWER(TRIM('Meta import'!G27))="to be determined",LOWER(TRIM('Meta import'!G27))="-")),"adset_id",IF(OR('Meta import'!H27="",OR(LOWER(TRIM('Meta import'!H27))="unknown",LOWER(TRIM('Meta import'!H27))="not applicable",LOWER(TRIM('Meta import'!H27))="n/a",LOWER(TRIM('Meta import'!H27))="na",LOWER(TRIM('Meta import'!H27))="pending",LOWER(TRIM('Meta import'!H27))="unavailable",LOWER(TRIM('Meta import'!H27))="denied",LOWER(TRIM('Meta import'!H27))="none",LOWER(TRIM('Meta import'!H27))="tbd",LOWER(TRIM('Meta import'!H27))="to be determined",LOWER(TRIM('Meta import'!H27))="-")),"adset_name",IF(OR('Meta import'!I27="",OR(LOWER(TRIM('Meta import'!I27))="unknown",LOWER(TRIM('Meta import'!I27))="not applicable",LOWER(TRIM('Meta import'!I27))="n/a",LOWER(TRIM('Meta import'!I27))="na",LOWER(TRIM('Meta import'!I27))="pending",LOWER(TRIM('Meta import'!I27))="unavailable",LOWER(TRIM('Meta import'!I27))="denied",LOWER(TRIM('Meta import'!I27))="none",LOWER(TRIM('Meta import'!I27))="tbd",LOWER(TRIM('Meta import'!I27))="to be determined",LOWER(TRIM('Meta import'!I27))="-")),"ad_id",IF(OR('Meta import'!J27="",OR(LOWER(TRIM('Meta import'!J27))="unknown",LOWER(TRIM('Meta import'!J27))="not applicable",LOWER(TRIM('Meta import'!J27))="n/a",LOWER(TRIM('Meta import'!J27))="na",LOWER(TRIM('Meta import'!J27))="pending",LOWER(TRIM('Meta import'!J27))="unavailable",LOWER(TRIM('Meta import'!J27))="denied",LOWER(TRIM('Meta import'!J27))="none",LOWER(TRIM('Meta import'!J27))="tbd",LOWER(TRIM('Meta import'!J27))="to be determined",LOWER(TRIM('Meta import'!J27))="-")),"ad_name",IF(OR('Meta import'!K27="",OR(LOWER(TRIM('Meta import'!K27))="unknown",LOWER(TRIM('Meta import'!K27))="not applicable",LOWER(TRIM('Meta import'!K27))="n/a",LOWER(TRIM('Meta import'!K27))="na",LOWER(TRIM('Meta import'!K27))="pending",LOWER(TRIM('Meta import'!K27))="unavailable",LOWER(TRIM('Meta import'!K27))="denied",LOWER(TRIM('Meta import'!K27))="none",LOWER(TRIM('Meta import'!K27))="tbd",LOWER(TRIM('Meta import'!K27))="to be determined",LOWER(TRIM('Meta import'!K27))="-")),"date_start",IF(OR('Meta import'!L27="",OR(LOWER(TRIM('Meta import'!L27))="unknown",LOWER(TRIM('Meta import'!L27))="not applicable",LOWER(TRIM('Meta import'!L27))="n/a",LOWER(TRIM('Meta import'!L27))="na",LOWER(TRIM('Meta import'!L27))="pending",LOWER(TRIM('Meta import'!L27))="unavailable",LOWER(TRIM('Meta import'!L27))="denied",LOWER(TRIM('Meta import'!L27))="none",LOWER(TRIM('Meta import'!L27))="tbd",LOWER(TRIM('Meta import'!L27))="to be determined",LOWER(TRIM('Meta import'!L27))="-")),"date_stop",IF(OR('Meta import'!M27="",OR(LOWER(TRIM('Meta import'!M27))="unknown",LOWER(TRIM('Meta import'!M27))="not applicable",LOWER(TRIM('Meta import'!M27))="n/a",LOWER(TRIM('Meta import'!M27))="na",LOWER(TRIM('Meta import'!M27))="pending",LOWER(TRIM('Meta import'!M27))="unavailable",LOWER(TRIM('Meta import'!M27))="denied",LOWER(TRIM('Meta import'!M27))="none",LOWER(TRIM('Meta import'!M27))="tbd",LOWER(TRIM('Meta import'!M27))="to be determined",LOWER(TRIM('Meta import'!M27))="-")),"currency",IF(OR('Meta import'!N27="",OR(LOWER(TRIM('Meta import'!N27))="unknown",LOWER(TRIM('Meta import'!N27))="not applicable",LOWER(TRIM('Meta import'!N27))="n/a",LOWER(TRIM('Meta import'!N27))="na",LOWER(TRIM('Meta import'!N27))="pending",LOWER(TRIM('Meta import'!N27))="unavailable",LOWER(TRIM('Meta import'!N27))="denied",LOWER(TRIM('Meta import'!N27))="none",LOWER(TRIM('Meta import'!N27))="tbd",LOWER(TRIM('Meta import'!N27))="to be determined",LOWER(TRIM('Meta import'!N27))="-")),"spend",IF(OR('Meta import'!O27="",OR(LOWER(TRIM('Meta import'!O27))="unknown",LOWER(TRIM('Meta import'!O27))="not applicable",LOWER(TRIM('Meta import'!O27))="n/a",LOWER(TRIM('Meta import'!O27))="na",LOWER(TRIM('Meta import'!O27))="pending",LOWER(TRIM('Meta import'!O27))="unavailable",LOWER(TRIM('Meta import'!O27))="denied",LOWER(TRIM('Meta import'!O27))="none",LOWER(TRIM('Meta import'!O27))="tbd",LOWER(TRIM('Meta import'!O27))="to be determined",LOWER(TRIM('Meta import'!O27))="-")),"impressions",IF(OR('Meta import'!P27="",OR(LOWER(TRIM('Meta import'!P27))="unknown",LOWER(TRIM('Meta import'!P27))="not applicable",LOWER(TRIM('Meta import'!P27))="n/a",LOWER(TRIM('Meta import'!P27))="na",LOWER(TRIM('Meta import'!P27))="pending",LOWER(TRIM('Meta import'!P27))="unavailable",LOWER(TRIM('Meta import'!P27))="denied",LOWER(TRIM('Meta import'!P27))="none",LOWER(TRIM('Meta import'!P27))="tbd",LOWER(TRIM('Meta import'!P27))="to be determined",LOWER(TRIM('Meta import'!P27))="-")),"link_clicks",IF(OR('Meta import'!Q27="",OR(LOWER(TRIM('Meta import'!Q27))="unknown",LOWER(TRIM('Meta import'!Q27))="not applicable",LOWER(TRIM('Meta import'!Q27))="n/a",LOWER(TRIM('Meta import'!Q27))="na",LOWER(TRIM('Meta import'!Q27))="pending",LOWER(TRIM('Meta import'!Q27))="unavailable",LOWER(TRIM('Meta import'!Q27))="denied",LOWER(TRIM('Meta import'!Q27))="none",LOWER(TRIM('Meta import'!Q27))="tbd",LOWER(TRIM('Meta import'!Q27))="to be determined",LOWER(TRIM('Meta import'!Q27))="-")),"platform_action_name",IF(OR('Meta import'!R27="",OR(LOWER(TRIM('Meta import'!R27))="unknown",LOWER(TRIM('Meta import'!R27))="not applicable",LOWER(TRIM('Meta import'!R27))="n/a",LOWER(TRIM('Meta import'!R27))="na",LOWER(TRIM('Meta import'!R27))="pending",LOWER(TRIM('Meta import'!R27))="unavailable",LOWER(TRIM('Meta import'!R27))="denied",LOWER(TRIM('Meta import'!R27))="none",LOWER(TRIM('Meta import'!R27))="tbd",LOWER(TRIM('Meta import'!R27))="to be determined",LOWER(TRIM('Meta import'!R27))="-")),"platform_attributed_actions","source_row_id")))))))))))))))))),IF(D59="INVALID_NUMERIC",IF(NOT(ISNUMBER('Meta import'!N27)),"spend",IF(OR(NOT(ISNUMBER('Meta import'!O27)),'Meta import'!O27&lt;&gt;INT('Meta import'!O27)),"impressions",IF(OR(NOT(ISNUMBER('Meta import'!P27)),'Meta import'!P27&lt;&gt;INT('Meta import'!P27)),"link_clicks",IF(OR(NOT(ISNUMBER('Meta import'!R27)),'Meta import'!R27&lt;&gt;INT('Meta import'!R27)),"platform_attributed_actions","spend")))),IF(D59="NEGATIVE_VALUE",IF('Meta import'!N27&lt;0,"spend",IF('Meta import'!O27&lt;0,"impressions",IF('Meta import'!P27&lt;0,"link_clicks",IF('Meta import'!R27&lt;0,"platform_attributed_actions","spend")))),IF(D59="DUPLICATE_GRAIN_GROUP","ad_id",IF(D59="MIXED_ACCOUNT","account_id",IF(D59="MIXED_CURRENCY","currency",IF(D59="OUT_OF_SCOPE_WINDOW","date_start",IF(D59="MIXED_ACTION","platform_action_name","source_row_id"))))))))</x:f>
        <x:v>source_row_id</x:v>
      </x:c>
      <x:c r="D59" t="str">
        <x:f>IF('Meta import'!T27="","",'Meta import'!T27)</x:f>
      </x:c>
      <x:c r="E59" t="str">
        <x:f>IF(D59="","","Hold")</x:f>
      </x:c>
      <x:c r="F59" t="str">
        <x:f>IF(D59="","","Resolve the cited source row and refresh the report.")</x:f>
      </x:c>
      <x:c r="G59" t="str">
        <x:f>IF(D59="","",B59&amp;" "&amp;C59&amp;" "&amp;D59)</x:f>
      </x:c>
    </x:row>
    <x:row r="60">
      <x:c r="A60" t="str">
        <x:v>meta</x:v>
      </x:c>
      <x:c r="B60" t="str">
        <x:f>IF('Meta import'!A28="","",'Meta import'!A28)</x:f>
      </x:c>
      <x:c r="C60" t="str">
        <x:f>IF(D60="MISSING_OR_PLACEHOLDER",IF(OR('Meta import'!A28="",OR(LOWER(TRIM('Meta import'!A28))="unknown",LOWER(TRIM('Meta import'!A28))="not applicable",LOWER(TRIM('Meta import'!A28))="n/a",LOWER(TRIM('Meta import'!A28))="na",LOWER(TRIM('Meta import'!A28))="pending",LOWER(TRIM('Meta import'!A28))="unavailable",LOWER(TRIM('Meta import'!A28))="denied",LOWER(TRIM('Meta import'!A28))="none",LOWER(TRIM('Meta import'!A28))="tbd",LOWER(TRIM('Meta import'!A28))="to be determined",LOWER(TRIM('Meta import'!A28))="-")),"source_row_id",IF(OR('Meta import'!B28="",OR(LOWER(TRIM('Meta import'!B28))="unknown",LOWER(TRIM('Meta import'!B28))="not applicable",LOWER(TRIM('Meta import'!B28))="n/a",LOWER(TRIM('Meta import'!B28))="na",LOWER(TRIM('Meta import'!B28))="pending",LOWER(TRIM('Meta import'!B28))="unavailable",LOWER(TRIM('Meta import'!B28))="denied",LOWER(TRIM('Meta import'!B28))="none",LOWER(TRIM('Meta import'!B28))="tbd",LOWER(TRIM('Meta import'!B28))="to be determined",LOWER(TRIM('Meta import'!B28))="-")),"source_file",IF(OR('Meta import'!C28="",OR(LOWER(TRIM('Meta import'!C28))="unknown",LOWER(TRIM('Meta import'!C28))="not applicable",LOWER(TRIM('Meta import'!C28))="n/a",LOWER(TRIM('Meta import'!C28))="na",LOWER(TRIM('Meta import'!C28))="pending",LOWER(TRIM('Meta import'!C28))="unavailable",LOWER(TRIM('Meta import'!C28))="denied",LOWER(TRIM('Meta import'!C28))="none",LOWER(TRIM('Meta import'!C28))="tbd",LOWER(TRIM('Meta import'!C28))="to be determined",LOWER(TRIM('Meta import'!C28))="-")),"source_reference",IF(OR('Meta import'!D28="",OR(LOWER(TRIM('Meta import'!D28))="unknown",LOWER(TRIM('Meta import'!D28))="not applicable",LOWER(TRIM('Meta import'!D28))="n/a",LOWER(TRIM('Meta import'!D28))="na",LOWER(TRIM('Meta import'!D28))="pending",LOWER(TRIM('Meta import'!D28))="unavailable",LOWER(TRIM('Meta import'!D28))="denied",LOWER(TRIM('Meta import'!D28))="none",LOWER(TRIM('Meta import'!D28))="tbd",LOWER(TRIM('Meta import'!D28))="to be determined",LOWER(TRIM('Meta import'!D28))="-")),"account_id",IF(OR('Meta import'!E28="",OR(LOWER(TRIM('Meta import'!E28))="unknown",LOWER(TRIM('Meta import'!E28))="not applicable",LOWER(TRIM('Meta import'!E28))="n/a",LOWER(TRIM('Meta import'!E28))="na",LOWER(TRIM('Meta import'!E28))="pending",LOWER(TRIM('Meta import'!E28))="unavailable",LOWER(TRIM('Meta import'!E28))="denied",LOWER(TRIM('Meta import'!E28))="none",LOWER(TRIM('Meta import'!E28))="tbd",LOWER(TRIM('Meta import'!E28))="to be determined",LOWER(TRIM('Meta import'!E28))="-")),"campaign_id",IF(OR('Meta import'!F28="",OR(LOWER(TRIM('Meta import'!F28))="unknown",LOWER(TRIM('Meta import'!F28))="not applicable",LOWER(TRIM('Meta import'!F28))="n/a",LOWER(TRIM('Meta import'!F28))="na",LOWER(TRIM('Meta import'!F28))="pending",LOWER(TRIM('Meta import'!F28))="unavailable",LOWER(TRIM('Meta import'!F28))="denied",LOWER(TRIM('Meta import'!F28))="none",LOWER(TRIM('Meta import'!F28))="tbd",LOWER(TRIM('Meta import'!F28))="to be determined",LOWER(TRIM('Meta import'!F28))="-")),"campaign_name",IF(OR('Meta import'!G28="",OR(LOWER(TRIM('Meta import'!G28))="unknown",LOWER(TRIM('Meta import'!G28))="not applicable",LOWER(TRIM('Meta import'!G28))="n/a",LOWER(TRIM('Meta import'!G28))="na",LOWER(TRIM('Meta import'!G28))="pending",LOWER(TRIM('Meta import'!G28))="unavailable",LOWER(TRIM('Meta import'!G28))="denied",LOWER(TRIM('Meta import'!G28))="none",LOWER(TRIM('Meta import'!G28))="tbd",LOWER(TRIM('Meta import'!G28))="to be determined",LOWER(TRIM('Meta import'!G28))="-")),"adset_id",IF(OR('Meta import'!H28="",OR(LOWER(TRIM('Meta import'!H28))="unknown",LOWER(TRIM('Meta import'!H28))="not applicable",LOWER(TRIM('Meta import'!H28))="n/a",LOWER(TRIM('Meta import'!H28))="na",LOWER(TRIM('Meta import'!H28))="pending",LOWER(TRIM('Meta import'!H28))="unavailable",LOWER(TRIM('Meta import'!H28))="denied",LOWER(TRIM('Meta import'!H28))="none",LOWER(TRIM('Meta import'!H28))="tbd",LOWER(TRIM('Meta import'!H28))="to be determined",LOWER(TRIM('Meta import'!H28))="-")),"adset_name",IF(OR('Meta import'!I28="",OR(LOWER(TRIM('Meta import'!I28))="unknown",LOWER(TRIM('Meta import'!I28))="not applicable",LOWER(TRIM('Meta import'!I28))="n/a",LOWER(TRIM('Meta import'!I28))="na",LOWER(TRIM('Meta import'!I28))="pending",LOWER(TRIM('Meta import'!I28))="unavailable",LOWER(TRIM('Meta import'!I28))="denied",LOWER(TRIM('Meta import'!I28))="none",LOWER(TRIM('Meta import'!I28))="tbd",LOWER(TRIM('Meta import'!I28))="to be determined",LOWER(TRIM('Meta import'!I28))="-")),"ad_id",IF(OR('Meta import'!J28="",OR(LOWER(TRIM('Meta import'!J28))="unknown",LOWER(TRIM('Meta import'!J28))="not applicable",LOWER(TRIM('Meta import'!J28))="n/a",LOWER(TRIM('Meta import'!J28))="na",LOWER(TRIM('Meta import'!J28))="pending",LOWER(TRIM('Meta import'!J28))="unavailable",LOWER(TRIM('Meta import'!J28))="denied",LOWER(TRIM('Meta import'!J28))="none",LOWER(TRIM('Meta import'!J28))="tbd",LOWER(TRIM('Meta import'!J28))="to be determined",LOWER(TRIM('Meta import'!J28))="-")),"ad_name",IF(OR('Meta import'!K28="",OR(LOWER(TRIM('Meta import'!K28))="unknown",LOWER(TRIM('Meta import'!K28))="not applicable",LOWER(TRIM('Meta import'!K28))="n/a",LOWER(TRIM('Meta import'!K28))="na",LOWER(TRIM('Meta import'!K28))="pending",LOWER(TRIM('Meta import'!K28))="unavailable",LOWER(TRIM('Meta import'!K28))="denied",LOWER(TRIM('Meta import'!K28))="none",LOWER(TRIM('Meta import'!K28))="tbd",LOWER(TRIM('Meta import'!K28))="to be determined",LOWER(TRIM('Meta import'!K28))="-")),"date_start",IF(OR('Meta import'!L28="",OR(LOWER(TRIM('Meta import'!L28))="unknown",LOWER(TRIM('Meta import'!L28))="not applicable",LOWER(TRIM('Meta import'!L28))="n/a",LOWER(TRIM('Meta import'!L28))="na",LOWER(TRIM('Meta import'!L28))="pending",LOWER(TRIM('Meta import'!L28))="unavailable",LOWER(TRIM('Meta import'!L28))="denied",LOWER(TRIM('Meta import'!L28))="none",LOWER(TRIM('Meta import'!L28))="tbd",LOWER(TRIM('Meta import'!L28))="to be determined",LOWER(TRIM('Meta import'!L28))="-")),"date_stop",IF(OR('Meta import'!M28="",OR(LOWER(TRIM('Meta import'!M28))="unknown",LOWER(TRIM('Meta import'!M28))="not applicable",LOWER(TRIM('Meta import'!M28))="n/a",LOWER(TRIM('Meta import'!M28))="na",LOWER(TRIM('Meta import'!M28))="pending",LOWER(TRIM('Meta import'!M28))="unavailable",LOWER(TRIM('Meta import'!M28))="denied",LOWER(TRIM('Meta import'!M28))="none",LOWER(TRIM('Meta import'!M28))="tbd",LOWER(TRIM('Meta import'!M28))="to be determined",LOWER(TRIM('Meta import'!M28))="-")),"currency",IF(OR('Meta import'!N28="",OR(LOWER(TRIM('Meta import'!N28))="unknown",LOWER(TRIM('Meta import'!N28))="not applicable",LOWER(TRIM('Meta import'!N28))="n/a",LOWER(TRIM('Meta import'!N28))="na",LOWER(TRIM('Meta import'!N28))="pending",LOWER(TRIM('Meta import'!N28))="unavailable",LOWER(TRIM('Meta import'!N28))="denied",LOWER(TRIM('Meta import'!N28))="none",LOWER(TRIM('Meta import'!N28))="tbd",LOWER(TRIM('Meta import'!N28))="to be determined",LOWER(TRIM('Meta import'!N28))="-")),"spend",IF(OR('Meta import'!O28="",OR(LOWER(TRIM('Meta import'!O28))="unknown",LOWER(TRIM('Meta import'!O28))="not applicable",LOWER(TRIM('Meta import'!O28))="n/a",LOWER(TRIM('Meta import'!O28))="na",LOWER(TRIM('Meta import'!O28))="pending",LOWER(TRIM('Meta import'!O28))="unavailable",LOWER(TRIM('Meta import'!O28))="denied",LOWER(TRIM('Meta import'!O28))="none",LOWER(TRIM('Meta import'!O28))="tbd",LOWER(TRIM('Meta import'!O28))="to be determined",LOWER(TRIM('Meta import'!O28))="-")),"impressions",IF(OR('Meta import'!P28="",OR(LOWER(TRIM('Meta import'!P28))="unknown",LOWER(TRIM('Meta import'!P28))="not applicable",LOWER(TRIM('Meta import'!P28))="n/a",LOWER(TRIM('Meta import'!P28))="na",LOWER(TRIM('Meta import'!P28))="pending",LOWER(TRIM('Meta import'!P28))="unavailable",LOWER(TRIM('Meta import'!P28))="denied",LOWER(TRIM('Meta import'!P28))="none",LOWER(TRIM('Meta import'!P28))="tbd",LOWER(TRIM('Meta import'!P28))="to be determined",LOWER(TRIM('Meta import'!P28))="-")),"link_clicks",IF(OR('Meta import'!Q28="",OR(LOWER(TRIM('Meta import'!Q28))="unknown",LOWER(TRIM('Meta import'!Q28))="not applicable",LOWER(TRIM('Meta import'!Q28))="n/a",LOWER(TRIM('Meta import'!Q28))="na",LOWER(TRIM('Meta import'!Q28))="pending",LOWER(TRIM('Meta import'!Q28))="unavailable",LOWER(TRIM('Meta import'!Q28))="denied",LOWER(TRIM('Meta import'!Q28))="none",LOWER(TRIM('Meta import'!Q28))="tbd",LOWER(TRIM('Meta import'!Q28))="to be determined",LOWER(TRIM('Meta import'!Q28))="-")),"platform_action_name",IF(OR('Meta import'!R28="",OR(LOWER(TRIM('Meta import'!R28))="unknown",LOWER(TRIM('Meta import'!R28))="not applicable",LOWER(TRIM('Meta import'!R28))="n/a",LOWER(TRIM('Meta import'!R28))="na",LOWER(TRIM('Meta import'!R28))="pending",LOWER(TRIM('Meta import'!R28))="unavailable",LOWER(TRIM('Meta import'!R28))="denied",LOWER(TRIM('Meta import'!R28))="none",LOWER(TRIM('Meta import'!R28))="tbd",LOWER(TRIM('Meta import'!R28))="to be determined",LOWER(TRIM('Meta import'!R28))="-")),"platform_attributed_actions","source_row_id")))))))))))))))))),IF(D60="INVALID_NUMERIC",IF(NOT(ISNUMBER('Meta import'!N28)),"spend",IF(OR(NOT(ISNUMBER('Meta import'!O28)),'Meta import'!O28&lt;&gt;INT('Meta import'!O28)),"impressions",IF(OR(NOT(ISNUMBER('Meta import'!P28)),'Meta import'!P28&lt;&gt;INT('Meta import'!P28)),"link_clicks",IF(OR(NOT(ISNUMBER('Meta import'!R28)),'Meta import'!R28&lt;&gt;INT('Meta import'!R28)),"platform_attributed_actions","spend")))),IF(D60="NEGATIVE_VALUE",IF('Meta import'!N28&lt;0,"spend",IF('Meta import'!O28&lt;0,"impressions",IF('Meta import'!P28&lt;0,"link_clicks",IF('Meta import'!R28&lt;0,"platform_attributed_actions","spend")))),IF(D60="DUPLICATE_GRAIN_GROUP","ad_id",IF(D60="MIXED_ACCOUNT","account_id",IF(D60="MIXED_CURRENCY","currency",IF(D60="OUT_OF_SCOPE_WINDOW","date_start",IF(D60="MIXED_ACTION","platform_action_name","source_row_id"))))))))</x:f>
        <x:v>source_row_id</x:v>
      </x:c>
      <x:c r="D60" t="str">
        <x:f>IF('Meta import'!T28="","",'Meta import'!T28)</x:f>
      </x:c>
      <x:c r="E60" t="str">
        <x:f>IF(D60="","","Hold")</x:f>
      </x:c>
      <x:c r="F60" t="str">
        <x:f>IF(D60="","","Resolve the cited source row and refresh the report.")</x:f>
      </x:c>
      <x:c r="G60" t="str">
        <x:f>IF(D60="","",B60&amp;" "&amp;C60&amp;" "&amp;D60)</x:f>
      </x:c>
    </x:row>
    <x:row r="61">
      <x:c r="A61" t="str">
        <x:v>meta</x:v>
      </x:c>
      <x:c r="B61" t="str">
        <x:f>IF('Meta import'!A29="","",'Meta import'!A29)</x:f>
      </x:c>
      <x:c r="C61" t="str">
        <x:f>IF(D61="MISSING_OR_PLACEHOLDER",IF(OR('Meta import'!A29="",OR(LOWER(TRIM('Meta import'!A29))="unknown",LOWER(TRIM('Meta import'!A29))="not applicable",LOWER(TRIM('Meta import'!A29))="n/a",LOWER(TRIM('Meta import'!A29))="na",LOWER(TRIM('Meta import'!A29))="pending",LOWER(TRIM('Meta import'!A29))="unavailable",LOWER(TRIM('Meta import'!A29))="denied",LOWER(TRIM('Meta import'!A29))="none",LOWER(TRIM('Meta import'!A29))="tbd",LOWER(TRIM('Meta import'!A29))="to be determined",LOWER(TRIM('Meta import'!A29))="-")),"source_row_id",IF(OR('Meta import'!B29="",OR(LOWER(TRIM('Meta import'!B29))="unknown",LOWER(TRIM('Meta import'!B29))="not applicable",LOWER(TRIM('Meta import'!B29))="n/a",LOWER(TRIM('Meta import'!B29))="na",LOWER(TRIM('Meta import'!B29))="pending",LOWER(TRIM('Meta import'!B29))="unavailable",LOWER(TRIM('Meta import'!B29))="denied",LOWER(TRIM('Meta import'!B29))="none",LOWER(TRIM('Meta import'!B29))="tbd",LOWER(TRIM('Meta import'!B29))="to be determined",LOWER(TRIM('Meta import'!B29))="-")),"source_file",IF(OR('Meta import'!C29="",OR(LOWER(TRIM('Meta import'!C29))="unknown",LOWER(TRIM('Meta import'!C29))="not applicable",LOWER(TRIM('Meta import'!C29))="n/a",LOWER(TRIM('Meta import'!C29))="na",LOWER(TRIM('Meta import'!C29))="pending",LOWER(TRIM('Meta import'!C29))="unavailable",LOWER(TRIM('Meta import'!C29))="denied",LOWER(TRIM('Meta import'!C29))="none",LOWER(TRIM('Meta import'!C29))="tbd",LOWER(TRIM('Meta import'!C29))="to be determined",LOWER(TRIM('Meta import'!C29))="-")),"source_reference",IF(OR('Meta import'!D29="",OR(LOWER(TRIM('Meta import'!D29))="unknown",LOWER(TRIM('Meta import'!D29))="not applicable",LOWER(TRIM('Meta import'!D29))="n/a",LOWER(TRIM('Meta import'!D29))="na",LOWER(TRIM('Meta import'!D29))="pending",LOWER(TRIM('Meta import'!D29))="unavailable",LOWER(TRIM('Meta import'!D29))="denied",LOWER(TRIM('Meta import'!D29))="none",LOWER(TRIM('Meta import'!D29))="tbd",LOWER(TRIM('Meta import'!D29))="to be determined",LOWER(TRIM('Meta import'!D29))="-")),"account_id",IF(OR('Meta import'!E29="",OR(LOWER(TRIM('Meta import'!E29))="unknown",LOWER(TRIM('Meta import'!E29))="not applicable",LOWER(TRIM('Meta import'!E29))="n/a",LOWER(TRIM('Meta import'!E29))="na",LOWER(TRIM('Meta import'!E29))="pending",LOWER(TRIM('Meta import'!E29))="unavailable",LOWER(TRIM('Meta import'!E29))="denied",LOWER(TRIM('Meta import'!E29))="none",LOWER(TRIM('Meta import'!E29))="tbd",LOWER(TRIM('Meta import'!E29))="to be determined",LOWER(TRIM('Meta import'!E29))="-")),"campaign_id",IF(OR('Meta import'!F29="",OR(LOWER(TRIM('Meta import'!F29))="unknown",LOWER(TRIM('Meta import'!F29))="not applicable",LOWER(TRIM('Meta import'!F29))="n/a",LOWER(TRIM('Meta import'!F29))="na",LOWER(TRIM('Meta import'!F29))="pending",LOWER(TRIM('Meta import'!F29))="unavailable",LOWER(TRIM('Meta import'!F29))="denied",LOWER(TRIM('Meta import'!F29))="none",LOWER(TRIM('Meta import'!F29))="tbd",LOWER(TRIM('Meta import'!F29))="to be determined",LOWER(TRIM('Meta import'!F29))="-")),"campaign_name",IF(OR('Meta import'!G29="",OR(LOWER(TRIM('Meta import'!G29))="unknown",LOWER(TRIM('Meta import'!G29))="not applicable",LOWER(TRIM('Meta import'!G29))="n/a",LOWER(TRIM('Meta import'!G29))="na",LOWER(TRIM('Meta import'!G29))="pending",LOWER(TRIM('Meta import'!G29))="unavailable",LOWER(TRIM('Meta import'!G29))="denied",LOWER(TRIM('Meta import'!G29))="none",LOWER(TRIM('Meta import'!G29))="tbd",LOWER(TRIM('Meta import'!G29))="to be determined",LOWER(TRIM('Meta import'!G29))="-")),"adset_id",IF(OR('Meta import'!H29="",OR(LOWER(TRIM('Meta import'!H29))="unknown",LOWER(TRIM('Meta import'!H29))="not applicable",LOWER(TRIM('Meta import'!H29))="n/a",LOWER(TRIM('Meta import'!H29))="na",LOWER(TRIM('Meta import'!H29))="pending",LOWER(TRIM('Meta import'!H29))="unavailable",LOWER(TRIM('Meta import'!H29))="denied",LOWER(TRIM('Meta import'!H29))="none",LOWER(TRIM('Meta import'!H29))="tbd",LOWER(TRIM('Meta import'!H29))="to be determined",LOWER(TRIM('Meta import'!H29))="-")),"adset_name",IF(OR('Meta import'!I29="",OR(LOWER(TRIM('Meta import'!I29))="unknown",LOWER(TRIM('Meta import'!I29))="not applicable",LOWER(TRIM('Meta import'!I29))="n/a",LOWER(TRIM('Meta import'!I29))="na",LOWER(TRIM('Meta import'!I29))="pending",LOWER(TRIM('Meta import'!I29))="unavailable",LOWER(TRIM('Meta import'!I29))="denied",LOWER(TRIM('Meta import'!I29))="none",LOWER(TRIM('Meta import'!I29))="tbd",LOWER(TRIM('Meta import'!I29))="to be determined",LOWER(TRIM('Meta import'!I29))="-")),"ad_id",IF(OR('Meta import'!J29="",OR(LOWER(TRIM('Meta import'!J29))="unknown",LOWER(TRIM('Meta import'!J29))="not applicable",LOWER(TRIM('Meta import'!J29))="n/a",LOWER(TRIM('Meta import'!J29))="na",LOWER(TRIM('Meta import'!J29))="pending",LOWER(TRIM('Meta import'!J29))="unavailable",LOWER(TRIM('Meta import'!J29))="denied",LOWER(TRIM('Meta import'!J29))="none",LOWER(TRIM('Meta import'!J29))="tbd",LOWER(TRIM('Meta import'!J29))="to be determined",LOWER(TRIM('Meta import'!J29))="-")),"ad_name",IF(OR('Meta import'!K29="",OR(LOWER(TRIM('Meta import'!K29))="unknown",LOWER(TRIM('Meta import'!K29))="not applicable",LOWER(TRIM('Meta import'!K29))="n/a",LOWER(TRIM('Meta import'!K29))="na",LOWER(TRIM('Meta import'!K29))="pending",LOWER(TRIM('Meta import'!K29))="unavailable",LOWER(TRIM('Meta import'!K29))="denied",LOWER(TRIM('Meta import'!K29))="none",LOWER(TRIM('Meta import'!K29))="tbd",LOWER(TRIM('Meta import'!K29))="to be determined",LOWER(TRIM('Meta import'!K29))="-")),"date_start",IF(OR('Meta import'!L29="",OR(LOWER(TRIM('Meta import'!L29))="unknown",LOWER(TRIM('Meta import'!L29))="not applicable",LOWER(TRIM('Meta import'!L29))="n/a",LOWER(TRIM('Meta import'!L29))="na",LOWER(TRIM('Meta import'!L29))="pending",LOWER(TRIM('Meta import'!L29))="unavailable",LOWER(TRIM('Meta import'!L29))="denied",LOWER(TRIM('Meta import'!L29))="none",LOWER(TRIM('Meta import'!L29))="tbd",LOWER(TRIM('Meta import'!L29))="to be determined",LOWER(TRIM('Meta import'!L29))="-")),"date_stop",IF(OR('Meta import'!M29="",OR(LOWER(TRIM('Meta import'!M29))="unknown",LOWER(TRIM('Meta import'!M29))="not applicable",LOWER(TRIM('Meta import'!M29))="n/a",LOWER(TRIM('Meta import'!M29))="na",LOWER(TRIM('Meta import'!M29))="pending",LOWER(TRIM('Meta import'!M29))="unavailable",LOWER(TRIM('Meta import'!M29))="denied",LOWER(TRIM('Meta import'!M29))="none",LOWER(TRIM('Meta import'!M29))="tbd",LOWER(TRIM('Meta import'!M29))="to be determined",LOWER(TRIM('Meta import'!M29))="-")),"currency",IF(OR('Meta import'!N29="",OR(LOWER(TRIM('Meta import'!N29))="unknown",LOWER(TRIM('Meta import'!N29))="not applicable",LOWER(TRIM('Meta import'!N29))="n/a",LOWER(TRIM('Meta import'!N29))="na",LOWER(TRIM('Meta import'!N29))="pending",LOWER(TRIM('Meta import'!N29))="unavailable",LOWER(TRIM('Meta import'!N29))="denied",LOWER(TRIM('Meta import'!N29))="none",LOWER(TRIM('Meta import'!N29))="tbd",LOWER(TRIM('Meta import'!N29))="to be determined",LOWER(TRIM('Meta import'!N29))="-")),"spend",IF(OR('Meta import'!O29="",OR(LOWER(TRIM('Meta import'!O29))="unknown",LOWER(TRIM('Meta import'!O29))="not applicable",LOWER(TRIM('Meta import'!O29))="n/a",LOWER(TRIM('Meta import'!O29))="na",LOWER(TRIM('Meta import'!O29))="pending",LOWER(TRIM('Meta import'!O29))="unavailable",LOWER(TRIM('Meta import'!O29))="denied",LOWER(TRIM('Meta import'!O29))="none",LOWER(TRIM('Meta import'!O29))="tbd",LOWER(TRIM('Meta import'!O29))="to be determined",LOWER(TRIM('Meta import'!O29))="-")),"impressions",IF(OR('Meta import'!P29="",OR(LOWER(TRIM('Meta import'!P29))="unknown",LOWER(TRIM('Meta import'!P29))="not applicable",LOWER(TRIM('Meta import'!P29))="n/a",LOWER(TRIM('Meta import'!P29))="na",LOWER(TRIM('Meta import'!P29))="pending",LOWER(TRIM('Meta import'!P29))="unavailable",LOWER(TRIM('Meta import'!P29))="denied",LOWER(TRIM('Meta import'!P29))="none",LOWER(TRIM('Meta import'!P29))="tbd",LOWER(TRIM('Meta import'!P29))="to be determined",LOWER(TRIM('Meta import'!P29))="-")),"link_clicks",IF(OR('Meta import'!Q29="",OR(LOWER(TRIM('Meta import'!Q29))="unknown",LOWER(TRIM('Meta import'!Q29))="not applicable",LOWER(TRIM('Meta import'!Q29))="n/a",LOWER(TRIM('Meta import'!Q29))="na",LOWER(TRIM('Meta import'!Q29))="pending",LOWER(TRIM('Meta import'!Q29))="unavailable",LOWER(TRIM('Meta import'!Q29))="denied",LOWER(TRIM('Meta import'!Q29))="none",LOWER(TRIM('Meta import'!Q29))="tbd",LOWER(TRIM('Meta import'!Q29))="to be determined",LOWER(TRIM('Meta import'!Q29))="-")),"platform_action_name",IF(OR('Meta import'!R29="",OR(LOWER(TRIM('Meta import'!R29))="unknown",LOWER(TRIM('Meta import'!R29))="not applicable",LOWER(TRIM('Meta import'!R29))="n/a",LOWER(TRIM('Meta import'!R29))="na",LOWER(TRIM('Meta import'!R29))="pending",LOWER(TRIM('Meta import'!R29))="unavailable",LOWER(TRIM('Meta import'!R29))="denied",LOWER(TRIM('Meta import'!R29))="none",LOWER(TRIM('Meta import'!R29))="tbd",LOWER(TRIM('Meta import'!R29))="to be determined",LOWER(TRIM('Meta import'!R29))="-")),"platform_attributed_actions","source_row_id")))))))))))))))))),IF(D61="INVALID_NUMERIC",IF(NOT(ISNUMBER('Meta import'!N29)),"spend",IF(OR(NOT(ISNUMBER('Meta import'!O29)),'Meta import'!O29&lt;&gt;INT('Meta import'!O29)),"impressions",IF(OR(NOT(ISNUMBER('Meta import'!P29)),'Meta import'!P29&lt;&gt;INT('Meta import'!P29)),"link_clicks",IF(OR(NOT(ISNUMBER('Meta import'!R29)),'Meta import'!R29&lt;&gt;INT('Meta import'!R29)),"platform_attributed_actions","spend")))),IF(D61="NEGATIVE_VALUE",IF('Meta import'!N29&lt;0,"spend",IF('Meta import'!O29&lt;0,"impressions",IF('Meta import'!P29&lt;0,"link_clicks",IF('Meta import'!R29&lt;0,"platform_attributed_actions","spend")))),IF(D61="DUPLICATE_GRAIN_GROUP","ad_id",IF(D61="MIXED_ACCOUNT","account_id",IF(D61="MIXED_CURRENCY","currency",IF(D61="OUT_OF_SCOPE_WINDOW","date_start",IF(D61="MIXED_ACTION","platform_action_name","source_row_id"))))))))</x:f>
        <x:v>source_row_id</x:v>
      </x:c>
      <x:c r="D61" t="str">
        <x:f>IF('Meta import'!T29="","",'Meta import'!T29)</x:f>
      </x:c>
      <x:c r="E61" t="str">
        <x:f>IF(D61="","","Hold")</x:f>
      </x:c>
      <x:c r="F61" t="str">
        <x:f>IF(D61="","","Resolve the cited source row and refresh the report.")</x:f>
      </x:c>
      <x:c r="G61" t="str">
        <x:f>IF(D61="","",B61&amp;" "&amp;C61&amp;" "&amp;D61)</x:f>
      </x:c>
    </x:row>
    <x:row r="62">
      <x:c r="A62" t="str">
        <x:v>meta</x:v>
      </x:c>
      <x:c r="B62" t="str">
        <x:f>IF('Meta import'!A30="","",'Meta import'!A30)</x:f>
      </x:c>
      <x:c r="C62" t="str">
        <x:f>IF(D62="MISSING_OR_PLACEHOLDER",IF(OR('Meta import'!A30="",OR(LOWER(TRIM('Meta import'!A30))="unknown",LOWER(TRIM('Meta import'!A30))="not applicable",LOWER(TRIM('Meta import'!A30))="n/a",LOWER(TRIM('Meta import'!A30))="na",LOWER(TRIM('Meta import'!A30))="pending",LOWER(TRIM('Meta import'!A30))="unavailable",LOWER(TRIM('Meta import'!A30))="denied",LOWER(TRIM('Meta import'!A30))="none",LOWER(TRIM('Meta import'!A30))="tbd",LOWER(TRIM('Meta import'!A30))="to be determined",LOWER(TRIM('Meta import'!A30))="-")),"source_row_id",IF(OR('Meta import'!B30="",OR(LOWER(TRIM('Meta import'!B30))="unknown",LOWER(TRIM('Meta import'!B30))="not applicable",LOWER(TRIM('Meta import'!B30))="n/a",LOWER(TRIM('Meta import'!B30))="na",LOWER(TRIM('Meta import'!B30))="pending",LOWER(TRIM('Meta import'!B30))="unavailable",LOWER(TRIM('Meta import'!B30))="denied",LOWER(TRIM('Meta import'!B30))="none",LOWER(TRIM('Meta import'!B30))="tbd",LOWER(TRIM('Meta import'!B30))="to be determined",LOWER(TRIM('Meta import'!B30))="-")),"source_file",IF(OR('Meta import'!C30="",OR(LOWER(TRIM('Meta import'!C30))="unknown",LOWER(TRIM('Meta import'!C30))="not applicable",LOWER(TRIM('Meta import'!C30))="n/a",LOWER(TRIM('Meta import'!C30))="na",LOWER(TRIM('Meta import'!C30))="pending",LOWER(TRIM('Meta import'!C30))="unavailable",LOWER(TRIM('Meta import'!C30))="denied",LOWER(TRIM('Meta import'!C30))="none",LOWER(TRIM('Meta import'!C30))="tbd",LOWER(TRIM('Meta import'!C30))="to be determined",LOWER(TRIM('Meta import'!C30))="-")),"source_reference",IF(OR('Meta import'!D30="",OR(LOWER(TRIM('Meta import'!D30))="unknown",LOWER(TRIM('Meta import'!D30))="not applicable",LOWER(TRIM('Meta import'!D30))="n/a",LOWER(TRIM('Meta import'!D30))="na",LOWER(TRIM('Meta import'!D30))="pending",LOWER(TRIM('Meta import'!D30))="unavailable",LOWER(TRIM('Meta import'!D30))="denied",LOWER(TRIM('Meta import'!D30))="none",LOWER(TRIM('Meta import'!D30))="tbd",LOWER(TRIM('Meta import'!D30))="to be determined",LOWER(TRIM('Meta import'!D30))="-")),"account_id",IF(OR('Meta import'!E30="",OR(LOWER(TRIM('Meta import'!E30))="unknown",LOWER(TRIM('Meta import'!E30))="not applicable",LOWER(TRIM('Meta import'!E30))="n/a",LOWER(TRIM('Meta import'!E30))="na",LOWER(TRIM('Meta import'!E30))="pending",LOWER(TRIM('Meta import'!E30))="unavailable",LOWER(TRIM('Meta import'!E30))="denied",LOWER(TRIM('Meta import'!E30))="none",LOWER(TRIM('Meta import'!E30))="tbd",LOWER(TRIM('Meta import'!E30))="to be determined",LOWER(TRIM('Meta import'!E30))="-")),"campaign_id",IF(OR('Meta import'!F30="",OR(LOWER(TRIM('Meta import'!F30))="unknown",LOWER(TRIM('Meta import'!F30))="not applicable",LOWER(TRIM('Meta import'!F30))="n/a",LOWER(TRIM('Meta import'!F30))="na",LOWER(TRIM('Meta import'!F30))="pending",LOWER(TRIM('Meta import'!F30))="unavailable",LOWER(TRIM('Meta import'!F30))="denied",LOWER(TRIM('Meta import'!F30))="none",LOWER(TRIM('Meta import'!F30))="tbd",LOWER(TRIM('Meta import'!F30))="to be determined",LOWER(TRIM('Meta import'!F30))="-")),"campaign_name",IF(OR('Meta import'!G30="",OR(LOWER(TRIM('Meta import'!G30))="unknown",LOWER(TRIM('Meta import'!G30))="not applicable",LOWER(TRIM('Meta import'!G30))="n/a",LOWER(TRIM('Meta import'!G30))="na",LOWER(TRIM('Meta import'!G30))="pending",LOWER(TRIM('Meta import'!G30))="unavailable",LOWER(TRIM('Meta import'!G30))="denied",LOWER(TRIM('Meta import'!G30))="none",LOWER(TRIM('Meta import'!G30))="tbd",LOWER(TRIM('Meta import'!G30))="to be determined",LOWER(TRIM('Meta import'!G30))="-")),"adset_id",IF(OR('Meta import'!H30="",OR(LOWER(TRIM('Meta import'!H30))="unknown",LOWER(TRIM('Meta import'!H30))="not applicable",LOWER(TRIM('Meta import'!H30))="n/a",LOWER(TRIM('Meta import'!H30))="na",LOWER(TRIM('Meta import'!H30))="pending",LOWER(TRIM('Meta import'!H30))="unavailable",LOWER(TRIM('Meta import'!H30))="denied",LOWER(TRIM('Meta import'!H30))="none",LOWER(TRIM('Meta import'!H30))="tbd",LOWER(TRIM('Meta import'!H30))="to be determined",LOWER(TRIM('Meta import'!H30))="-")),"adset_name",IF(OR('Meta import'!I30="",OR(LOWER(TRIM('Meta import'!I30))="unknown",LOWER(TRIM('Meta import'!I30))="not applicable",LOWER(TRIM('Meta import'!I30))="n/a",LOWER(TRIM('Meta import'!I30))="na",LOWER(TRIM('Meta import'!I30))="pending",LOWER(TRIM('Meta import'!I30))="unavailable",LOWER(TRIM('Meta import'!I30))="denied",LOWER(TRIM('Meta import'!I30))="none",LOWER(TRIM('Meta import'!I30))="tbd",LOWER(TRIM('Meta import'!I30))="to be determined",LOWER(TRIM('Meta import'!I30))="-")),"ad_id",IF(OR('Meta import'!J30="",OR(LOWER(TRIM('Meta import'!J30))="unknown",LOWER(TRIM('Meta import'!J30))="not applicable",LOWER(TRIM('Meta import'!J30))="n/a",LOWER(TRIM('Meta import'!J30))="na",LOWER(TRIM('Meta import'!J30))="pending",LOWER(TRIM('Meta import'!J30))="unavailable",LOWER(TRIM('Meta import'!J30))="denied",LOWER(TRIM('Meta import'!J30))="none",LOWER(TRIM('Meta import'!J30))="tbd",LOWER(TRIM('Meta import'!J30))="to be determined",LOWER(TRIM('Meta import'!J30))="-")),"ad_name",IF(OR('Meta import'!K30="",OR(LOWER(TRIM('Meta import'!K30))="unknown",LOWER(TRIM('Meta import'!K30))="not applicable",LOWER(TRIM('Meta import'!K30))="n/a",LOWER(TRIM('Meta import'!K30))="na",LOWER(TRIM('Meta import'!K30))="pending",LOWER(TRIM('Meta import'!K30))="unavailable",LOWER(TRIM('Meta import'!K30))="denied",LOWER(TRIM('Meta import'!K30))="none",LOWER(TRIM('Meta import'!K30))="tbd",LOWER(TRIM('Meta import'!K30))="to be determined",LOWER(TRIM('Meta import'!K30))="-")),"date_start",IF(OR('Meta import'!L30="",OR(LOWER(TRIM('Meta import'!L30))="unknown",LOWER(TRIM('Meta import'!L30))="not applicable",LOWER(TRIM('Meta import'!L30))="n/a",LOWER(TRIM('Meta import'!L30))="na",LOWER(TRIM('Meta import'!L30))="pending",LOWER(TRIM('Meta import'!L30))="unavailable",LOWER(TRIM('Meta import'!L30))="denied",LOWER(TRIM('Meta import'!L30))="none",LOWER(TRIM('Meta import'!L30))="tbd",LOWER(TRIM('Meta import'!L30))="to be determined",LOWER(TRIM('Meta import'!L30))="-")),"date_stop",IF(OR('Meta import'!M30="",OR(LOWER(TRIM('Meta import'!M30))="unknown",LOWER(TRIM('Meta import'!M30))="not applicable",LOWER(TRIM('Meta import'!M30))="n/a",LOWER(TRIM('Meta import'!M30))="na",LOWER(TRIM('Meta import'!M30))="pending",LOWER(TRIM('Meta import'!M30))="unavailable",LOWER(TRIM('Meta import'!M30))="denied",LOWER(TRIM('Meta import'!M30))="none",LOWER(TRIM('Meta import'!M30))="tbd",LOWER(TRIM('Meta import'!M30))="to be determined",LOWER(TRIM('Meta import'!M30))="-")),"currency",IF(OR('Meta import'!N30="",OR(LOWER(TRIM('Meta import'!N30))="unknown",LOWER(TRIM('Meta import'!N30))="not applicable",LOWER(TRIM('Meta import'!N30))="n/a",LOWER(TRIM('Meta import'!N30))="na",LOWER(TRIM('Meta import'!N30))="pending",LOWER(TRIM('Meta import'!N30))="unavailable",LOWER(TRIM('Meta import'!N30))="denied",LOWER(TRIM('Meta import'!N30))="none",LOWER(TRIM('Meta import'!N30))="tbd",LOWER(TRIM('Meta import'!N30))="to be determined",LOWER(TRIM('Meta import'!N30))="-")),"spend",IF(OR('Meta import'!O30="",OR(LOWER(TRIM('Meta import'!O30))="unknown",LOWER(TRIM('Meta import'!O30))="not applicable",LOWER(TRIM('Meta import'!O30))="n/a",LOWER(TRIM('Meta import'!O30))="na",LOWER(TRIM('Meta import'!O30))="pending",LOWER(TRIM('Meta import'!O30))="unavailable",LOWER(TRIM('Meta import'!O30))="denied",LOWER(TRIM('Meta import'!O30))="none",LOWER(TRIM('Meta import'!O30))="tbd",LOWER(TRIM('Meta import'!O30))="to be determined",LOWER(TRIM('Meta import'!O30))="-")),"impressions",IF(OR('Meta import'!P30="",OR(LOWER(TRIM('Meta import'!P30))="unknown",LOWER(TRIM('Meta import'!P30))="not applicable",LOWER(TRIM('Meta import'!P30))="n/a",LOWER(TRIM('Meta import'!P30))="na",LOWER(TRIM('Meta import'!P30))="pending",LOWER(TRIM('Meta import'!P30))="unavailable",LOWER(TRIM('Meta import'!P30))="denied",LOWER(TRIM('Meta import'!P30))="none",LOWER(TRIM('Meta import'!P30))="tbd",LOWER(TRIM('Meta import'!P30))="to be determined",LOWER(TRIM('Meta import'!P30))="-")),"link_clicks",IF(OR('Meta import'!Q30="",OR(LOWER(TRIM('Meta import'!Q30))="unknown",LOWER(TRIM('Meta import'!Q30))="not applicable",LOWER(TRIM('Meta import'!Q30))="n/a",LOWER(TRIM('Meta import'!Q30))="na",LOWER(TRIM('Meta import'!Q30))="pending",LOWER(TRIM('Meta import'!Q30))="unavailable",LOWER(TRIM('Meta import'!Q30))="denied",LOWER(TRIM('Meta import'!Q30))="none",LOWER(TRIM('Meta import'!Q30))="tbd",LOWER(TRIM('Meta import'!Q30))="to be determined",LOWER(TRIM('Meta import'!Q30))="-")),"platform_action_name",IF(OR('Meta import'!R30="",OR(LOWER(TRIM('Meta import'!R30))="unknown",LOWER(TRIM('Meta import'!R30))="not applicable",LOWER(TRIM('Meta import'!R30))="n/a",LOWER(TRIM('Meta import'!R30))="na",LOWER(TRIM('Meta import'!R30))="pending",LOWER(TRIM('Meta import'!R30))="unavailable",LOWER(TRIM('Meta import'!R30))="denied",LOWER(TRIM('Meta import'!R30))="none",LOWER(TRIM('Meta import'!R30))="tbd",LOWER(TRIM('Meta import'!R30))="to be determined",LOWER(TRIM('Meta import'!R30))="-")),"platform_attributed_actions","source_row_id")))))))))))))))))),IF(D62="INVALID_NUMERIC",IF(NOT(ISNUMBER('Meta import'!N30)),"spend",IF(OR(NOT(ISNUMBER('Meta import'!O30)),'Meta import'!O30&lt;&gt;INT('Meta import'!O30)),"impressions",IF(OR(NOT(ISNUMBER('Meta import'!P30)),'Meta import'!P30&lt;&gt;INT('Meta import'!P30)),"link_clicks",IF(OR(NOT(ISNUMBER('Meta import'!R30)),'Meta import'!R30&lt;&gt;INT('Meta import'!R30)),"platform_attributed_actions","spend")))),IF(D62="NEGATIVE_VALUE",IF('Meta import'!N30&lt;0,"spend",IF('Meta import'!O30&lt;0,"impressions",IF('Meta import'!P30&lt;0,"link_clicks",IF('Meta import'!R30&lt;0,"platform_attributed_actions","spend")))),IF(D62="DUPLICATE_GRAIN_GROUP","ad_id",IF(D62="MIXED_ACCOUNT","account_id",IF(D62="MIXED_CURRENCY","currency",IF(D62="OUT_OF_SCOPE_WINDOW","date_start",IF(D62="MIXED_ACTION","platform_action_name","source_row_id"))))))))</x:f>
        <x:v>source_row_id</x:v>
      </x:c>
      <x:c r="D62" t="str">
        <x:f>IF('Meta import'!T30="","",'Meta import'!T30)</x:f>
      </x:c>
      <x:c r="E62" t="str">
        <x:f>IF(D62="","","Hold")</x:f>
      </x:c>
      <x:c r="F62" t="str">
        <x:f>IF(D62="","","Resolve the cited source row and refresh the report.")</x:f>
      </x:c>
      <x:c r="G62" t="str">
        <x:f>IF(D62="","",B62&amp;" "&amp;C62&amp;" "&amp;D62)</x:f>
      </x:c>
    </x:row>
    <x:row r="63">
      <x:c r="A63" t="str">
        <x:v>meta</x:v>
      </x:c>
      <x:c r="B63" t="str">
        <x:f>IF('Meta import'!A31="","",'Meta import'!A31)</x:f>
      </x:c>
      <x:c r="C63" t="str">
        <x:f>IF(D63="MISSING_OR_PLACEHOLDER",IF(OR('Meta import'!A31="",OR(LOWER(TRIM('Meta import'!A31))="unknown",LOWER(TRIM('Meta import'!A31))="not applicable",LOWER(TRIM('Meta import'!A31))="n/a",LOWER(TRIM('Meta import'!A31))="na",LOWER(TRIM('Meta import'!A31))="pending",LOWER(TRIM('Meta import'!A31))="unavailable",LOWER(TRIM('Meta import'!A31))="denied",LOWER(TRIM('Meta import'!A31))="none",LOWER(TRIM('Meta import'!A31))="tbd",LOWER(TRIM('Meta import'!A31))="to be determined",LOWER(TRIM('Meta import'!A31))="-")),"source_row_id",IF(OR('Meta import'!B31="",OR(LOWER(TRIM('Meta import'!B31))="unknown",LOWER(TRIM('Meta import'!B31))="not applicable",LOWER(TRIM('Meta import'!B31))="n/a",LOWER(TRIM('Meta import'!B31))="na",LOWER(TRIM('Meta import'!B31))="pending",LOWER(TRIM('Meta import'!B31))="unavailable",LOWER(TRIM('Meta import'!B31))="denied",LOWER(TRIM('Meta import'!B31))="none",LOWER(TRIM('Meta import'!B31))="tbd",LOWER(TRIM('Meta import'!B31))="to be determined",LOWER(TRIM('Meta import'!B31))="-")),"source_file",IF(OR('Meta import'!C31="",OR(LOWER(TRIM('Meta import'!C31))="unknown",LOWER(TRIM('Meta import'!C31))="not applicable",LOWER(TRIM('Meta import'!C31))="n/a",LOWER(TRIM('Meta import'!C31))="na",LOWER(TRIM('Meta import'!C31))="pending",LOWER(TRIM('Meta import'!C31))="unavailable",LOWER(TRIM('Meta import'!C31))="denied",LOWER(TRIM('Meta import'!C31))="none",LOWER(TRIM('Meta import'!C31))="tbd",LOWER(TRIM('Meta import'!C31))="to be determined",LOWER(TRIM('Meta import'!C31))="-")),"source_reference",IF(OR('Meta import'!D31="",OR(LOWER(TRIM('Meta import'!D31))="unknown",LOWER(TRIM('Meta import'!D31))="not applicable",LOWER(TRIM('Meta import'!D31))="n/a",LOWER(TRIM('Meta import'!D31))="na",LOWER(TRIM('Meta import'!D31))="pending",LOWER(TRIM('Meta import'!D31))="unavailable",LOWER(TRIM('Meta import'!D31))="denied",LOWER(TRIM('Meta import'!D31))="none",LOWER(TRIM('Meta import'!D31))="tbd",LOWER(TRIM('Meta import'!D31))="to be determined",LOWER(TRIM('Meta import'!D31))="-")),"account_id",IF(OR('Meta import'!E31="",OR(LOWER(TRIM('Meta import'!E31))="unknown",LOWER(TRIM('Meta import'!E31))="not applicable",LOWER(TRIM('Meta import'!E31))="n/a",LOWER(TRIM('Meta import'!E31))="na",LOWER(TRIM('Meta import'!E31))="pending",LOWER(TRIM('Meta import'!E31))="unavailable",LOWER(TRIM('Meta import'!E31))="denied",LOWER(TRIM('Meta import'!E31))="none",LOWER(TRIM('Meta import'!E31))="tbd",LOWER(TRIM('Meta import'!E31))="to be determined",LOWER(TRIM('Meta import'!E31))="-")),"campaign_id",IF(OR('Meta import'!F31="",OR(LOWER(TRIM('Meta import'!F31))="unknown",LOWER(TRIM('Meta import'!F31))="not applicable",LOWER(TRIM('Meta import'!F31))="n/a",LOWER(TRIM('Meta import'!F31))="na",LOWER(TRIM('Meta import'!F31))="pending",LOWER(TRIM('Meta import'!F31))="unavailable",LOWER(TRIM('Meta import'!F31))="denied",LOWER(TRIM('Meta import'!F31))="none",LOWER(TRIM('Meta import'!F31))="tbd",LOWER(TRIM('Meta import'!F31))="to be determined",LOWER(TRIM('Meta import'!F31))="-")),"campaign_name",IF(OR('Meta import'!G31="",OR(LOWER(TRIM('Meta import'!G31))="unknown",LOWER(TRIM('Meta import'!G31))="not applicable",LOWER(TRIM('Meta import'!G31))="n/a",LOWER(TRIM('Meta import'!G31))="na",LOWER(TRIM('Meta import'!G31))="pending",LOWER(TRIM('Meta import'!G31))="unavailable",LOWER(TRIM('Meta import'!G31))="denied",LOWER(TRIM('Meta import'!G31))="none",LOWER(TRIM('Meta import'!G31))="tbd",LOWER(TRIM('Meta import'!G31))="to be determined",LOWER(TRIM('Meta import'!G31))="-")),"adset_id",IF(OR('Meta import'!H31="",OR(LOWER(TRIM('Meta import'!H31))="unknown",LOWER(TRIM('Meta import'!H31))="not applicable",LOWER(TRIM('Meta import'!H31))="n/a",LOWER(TRIM('Meta import'!H31))="na",LOWER(TRIM('Meta import'!H31))="pending",LOWER(TRIM('Meta import'!H31))="unavailable",LOWER(TRIM('Meta import'!H31))="denied",LOWER(TRIM('Meta import'!H31))="none",LOWER(TRIM('Meta import'!H31))="tbd",LOWER(TRIM('Meta import'!H31))="to be determined",LOWER(TRIM('Meta import'!H31))="-")),"adset_name",IF(OR('Meta import'!I31="",OR(LOWER(TRIM('Meta import'!I31))="unknown",LOWER(TRIM('Meta import'!I31))="not applicable",LOWER(TRIM('Meta import'!I31))="n/a",LOWER(TRIM('Meta import'!I31))="na",LOWER(TRIM('Meta import'!I31))="pending",LOWER(TRIM('Meta import'!I31))="unavailable",LOWER(TRIM('Meta import'!I31))="denied",LOWER(TRIM('Meta import'!I31))="none",LOWER(TRIM('Meta import'!I31))="tbd",LOWER(TRIM('Meta import'!I31))="to be determined",LOWER(TRIM('Meta import'!I31))="-")),"ad_id",IF(OR('Meta import'!J31="",OR(LOWER(TRIM('Meta import'!J31))="unknown",LOWER(TRIM('Meta import'!J31))="not applicable",LOWER(TRIM('Meta import'!J31))="n/a",LOWER(TRIM('Meta import'!J31))="na",LOWER(TRIM('Meta import'!J31))="pending",LOWER(TRIM('Meta import'!J31))="unavailable",LOWER(TRIM('Meta import'!J31))="denied",LOWER(TRIM('Meta import'!J31))="none",LOWER(TRIM('Meta import'!J31))="tbd",LOWER(TRIM('Meta import'!J31))="to be determined",LOWER(TRIM('Meta import'!J31))="-")),"ad_name",IF(OR('Meta import'!K31="",OR(LOWER(TRIM('Meta import'!K31))="unknown",LOWER(TRIM('Meta import'!K31))="not applicable",LOWER(TRIM('Meta import'!K31))="n/a",LOWER(TRIM('Meta import'!K31))="na",LOWER(TRIM('Meta import'!K31))="pending",LOWER(TRIM('Meta import'!K31))="unavailable",LOWER(TRIM('Meta import'!K31))="denied",LOWER(TRIM('Meta import'!K31))="none",LOWER(TRIM('Meta import'!K31))="tbd",LOWER(TRIM('Meta import'!K31))="to be determined",LOWER(TRIM('Meta import'!K31))="-")),"date_start",IF(OR('Meta import'!L31="",OR(LOWER(TRIM('Meta import'!L31))="unknown",LOWER(TRIM('Meta import'!L31))="not applicable",LOWER(TRIM('Meta import'!L31))="n/a",LOWER(TRIM('Meta import'!L31))="na",LOWER(TRIM('Meta import'!L31))="pending",LOWER(TRIM('Meta import'!L31))="unavailable",LOWER(TRIM('Meta import'!L31))="denied",LOWER(TRIM('Meta import'!L31))="none",LOWER(TRIM('Meta import'!L31))="tbd",LOWER(TRIM('Meta import'!L31))="to be determined",LOWER(TRIM('Meta import'!L31))="-")),"date_stop",IF(OR('Meta import'!M31="",OR(LOWER(TRIM('Meta import'!M31))="unknown",LOWER(TRIM('Meta import'!M31))="not applicable",LOWER(TRIM('Meta import'!M31))="n/a",LOWER(TRIM('Meta import'!M31))="na",LOWER(TRIM('Meta import'!M31))="pending",LOWER(TRIM('Meta import'!M31))="unavailable",LOWER(TRIM('Meta import'!M31))="denied",LOWER(TRIM('Meta import'!M31))="none",LOWER(TRIM('Meta import'!M31))="tbd",LOWER(TRIM('Meta import'!M31))="to be determined",LOWER(TRIM('Meta import'!M31))="-")),"currency",IF(OR('Meta import'!N31="",OR(LOWER(TRIM('Meta import'!N31))="unknown",LOWER(TRIM('Meta import'!N31))="not applicable",LOWER(TRIM('Meta import'!N31))="n/a",LOWER(TRIM('Meta import'!N31))="na",LOWER(TRIM('Meta import'!N31))="pending",LOWER(TRIM('Meta import'!N31))="unavailable",LOWER(TRIM('Meta import'!N31))="denied",LOWER(TRIM('Meta import'!N31))="none",LOWER(TRIM('Meta import'!N31))="tbd",LOWER(TRIM('Meta import'!N31))="to be determined",LOWER(TRIM('Meta import'!N31))="-")),"spend",IF(OR('Meta import'!O31="",OR(LOWER(TRIM('Meta import'!O31))="unknown",LOWER(TRIM('Meta import'!O31))="not applicable",LOWER(TRIM('Meta import'!O31))="n/a",LOWER(TRIM('Meta import'!O31))="na",LOWER(TRIM('Meta import'!O31))="pending",LOWER(TRIM('Meta import'!O31))="unavailable",LOWER(TRIM('Meta import'!O31))="denied",LOWER(TRIM('Meta import'!O31))="none",LOWER(TRIM('Meta import'!O31))="tbd",LOWER(TRIM('Meta import'!O31))="to be determined",LOWER(TRIM('Meta import'!O31))="-")),"impressions",IF(OR('Meta import'!P31="",OR(LOWER(TRIM('Meta import'!P31))="unknown",LOWER(TRIM('Meta import'!P31))="not applicable",LOWER(TRIM('Meta import'!P31))="n/a",LOWER(TRIM('Meta import'!P31))="na",LOWER(TRIM('Meta import'!P31))="pending",LOWER(TRIM('Meta import'!P31))="unavailable",LOWER(TRIM('Meta import'!P31))="denied",LOWER(TRIM('Meta import'!P31))="none",LOWER(TRIM('Meta import'!P31))="tbd",LOWER(TRIM('Meta import'!P31))="to be determined",LOWER(TRIM('Meta import'!P31))="-")),"link_clicks",IF(OR('Meta import'!Q31="",OR(LOWER(TRIM('Meta import'!Q31))="unknown",LOWER(TRIM('Meta import'!Q31))="not applicable",LOWER(TRIM('Meta import'!Q31))="n/a",LOWER(TRIM('Meta import'!Q31))="na",LOWER(TRIM('Meta import'!Q31))="pending",LOWER(TRIM('Meta import'!Q31))="unavailable",LOWER(TRIM('Meta import'!Q31))="denied",LOWER(TRIM('Meta import'!Q31))="none",LOWER(TRIM('Meta import'!Q31))="tbd",LOWER(TRIM('Meta import'!Q31))="to be determined",LOWER(TRIM('Meta import'!Q31))="-")),"platform_action_name",IF(OR('Meta import'!R31="",OR(LOWER(TRIM('Meta import'!R31))="unknown",LOWER(TRIM('Meta import'!R31))="not applicable",LOWER(TRIM('Meta import'!R31))="n/a",LOWER(TRIM('Meta import'!R31))="na",LOWER(TRIM('Meta import'!R31))="pending",LOWER(TRIM('Meta import'!R31))="unavailable",LOWER(TRIM('Meta import'!R31))="denied",LOWER(TRIM('Meta import'!R31))="none",LOWER(TRIM('Meta import'!R31))="tbd",LOWER(TRIM('Meta import'!R31))="to be determined",LOWER(TRIM('Meta import'!R31))="-")),"platform_attributed_actions","source_row_id")))))))))))))))))),IF(D63="INVALID_NUMERIC",IF(NOT(ISNUMBER('Meta import'!N31)),"spend",IF(OR(NOT(ISNUMBER('Meta import'!O31)),'Meta import'!O31&lt;&gt;INT('Meta import'!O31)),"impressions",IF(OR(NOT(ISNUMBER('Meta import'!P31)),'Meta import'!P31&lt;&gt;INT('Meta import'!P31)),"link_clicks",IF(OR(NOT(ISNUMBER('Meta import'!R31)),'Meta import'!R31&lt;&gt;INT('Meta import'!R31)),"platform_attributed_actions","spend")))),IF(D63="NEGATIVE_VALUE",IF('Meta import'!N31&lt;0,"spend",IF('Meta import'!O31&lt;0,"impressions",IF('Meta import'!P31&lt;0,"link_clicks",IF('Meta import'!R31&lt;0,"platform_attributed_actions","spend")))),IF(D63="DUPLICATE_GRAIN_GROUP","ad_id",IF(D63="MIXED_ACCOUNT","account_id",IF(D63="MIXED_CURRENCY","currency",IF(D63="OUT_OF_SCOPE_WINDOW","date_start",IF(D63="MIXED_ACTION","platform_action_name","source_row_id"))))))))</x:f>
        <x:v>source_row_id</x:v>
      </x:c>
      <x:c r="D63" t="str">
        <x:f>IF('Meta import'!T31="","",'Meta import'!T31)</x:f>
      </x:c>
      <x:c r="E63" t="str">
        <x:f>IF(D63="","","Hold")</x:f>
      </x:c>
      <x:c r="F63" t="str">
        <x:f>IF(D63="","","Resolve the cited source row and refresh the report.")</x:f>
      </x:c>
      <x:c r="G63" t="str">
        <x:f>IF(D63="","",B63&amp;" "&amp;C63&amp;" "&amp;D63)</x:f>
      </x:c>
    </x:row>
    <x:row r="64">
      <x:c r="A64" t="str">
        <x:v>meta</x:v>
      </x:c>
      <x:c r="B64" t="str">
        <x:f>IF('Meta import'!A32="","",'Meta import'!A32)</x:f>
      </x:c>
      <x:c r="C64" t="str">
        <x:f>IF(D64="MISSING_OR_PLACEHOLDER",IF(OR('Meta import'!A32="",OR(LOWER(TRIM('Meta import'!A32))="unknown",LOWER(TRIM('Meta import'!A32))="not applicable",LOWER(TRIM('Meta import'!A32))="n/a",LOWER(TRIM('Meta import'!A32))="na",LOWER(TRIM('Meta import'!A32))="pending",LOWER(TRIM('Meta import'!A32))="unavailable",LOWER(TRIM('Meta import'!A32))="denied",LOWER(TRIM('Meta import'!A32))="none",LOWER(TRIM('Meta import'!A32))="tbd",LOWER(TRIM('Meta import'!A32))="to be determined",LOWER(TRIM('Meta import'!A32))="-")),"source_row_id",IF(OR('Meta import'!B32="",OR(LOWER(TRIM('Meta import'!B32))="unknown",LOWER(TRIM('Meta import'!B32))="not applicable",LOWER(TRIM('Meta import'!B32))="n/a",LOWER(TRIM('Meta import'!B32))="na",LOWER(TRIM('Meta import'!B32))="pending",LOWER(TRIM('Meta import'!B32))="unavailable",LOWER(TRIM('Meta import'!B32))="denied",LOWER(TRIM('Meta import'!B32))="none",LOWER(TRIM('Meta import'!B32))="tbd",LOWER(TRIM('Meta import'!B32))="to be determined",LOWER(TRIM('Meta import'!B32))="-")),"source_file",IF(OR('Meta import'!C32="",OR(LOWER(TRIM('Meta import'!C32))="unknown",LOWER(TRIM('Meta import'!C32))="not applicable",LOWER(TRIM('Meta import'!C32))="n/a",LOWER(TRIM('Meta import'!C32))="na",LOWER(TRIM('Meta import'!C32))="pending",LOWER(TRIM('Meta import'!C32))="unavailable",LOWER(TRIM('Meta import'!C32))="denied",LOWER(TRIM('Meta import'!C32))="none",LOWER(TRIM('Meta import'!C32))="tbd",LOWER(TRIM('Meta import'!C32))="to be determined",LOWER(TRIM('Meta import'!C32))="-")),"source_reference",IF(OR('Meta import'!D32="",OR(LOWER(TRIM('Meta import'!D32))="unknown",LOWER(TRIM('Meta import'!D32))="not applicable",LOWER(TRIM('Meta import'!D32))="n/a",LOWER(TRIM('Meta import'!D32))="na",LOWER(TRIM('Meta import'!D32))="pending",LOWER(TRIM('Meta import'!D32))="unavailable",LOWER(TRIM('Meta import'!D32))="denied",LOWER(TRIM('Meta import'!D32))="none",LOWER(TRIM('Meta import'!D32))="tbd",LOWER(TRIM('Meta import'!D32))="to be determined",LOWER(TRIM('Meta import'!D32))="-")),"account_id",IF(OR('Meta import'!E32="",OR(LOWER(TRIM('Meta import'!E32))="unknown",LOWER(TRIM('Meta import'!E32))="not applicable",LOWER(TRIM('Meta import'!E32))="n/a",LOWER(TRIM('Meta import'!E32))="na",LOWER(TRIM('Meta import'!E32))="pending",LOWER(TRIM('Meta import'!E32))="unavailable",LOWER(TRIM('Meta import'!E32))="denied",LOWER(TRIM('Meta import'!E32))="none",LOWER(TRIM('Meta import'!E32))="tbd",LOWER(TRIM('Meta import'!E32))="to be determined",LOWER(TRIM('Meta import'!E32))="-")),"campaign_id",IF(OR('Meta import'!F32="",OR(LOWER(TRIM('Meta import'!F32))="unknown",LOWER(TRIM('Meta import'!F32))="not applicable",LOWER(TRIM('Meta import'!F32))="n/a",LOWER(TRIM('Meta import'!F32))="na",LOWER(TRIM('Meta import'!F32))="pending",LOWER(TRIM('Meta import'!F32))="unavailable",LOWER(TRIM('Meta import'!F32))="denied",LOWER(TRIM('Meta import'!F32))="none",LOWER(TRIM('Meta import'!F32))="tbd",LOWER(TRIM('Meta import'!F32))="to be determined",LOWER(TRIM('Meta import'!F32))="-")),"campaign_name",IF(OR('Meta import'!G32="",OR(LOWER(TRIM('Meta import'!G32))="unknown",LOWER(TRIM('Meta import'!G32))="not applicable",LOWER(TRIM('Meta import'!G32))="n/a",LOWER(TRIM('Meta import'!G32))="na",LOWER(TRIM('Meta import'!G32))="pending",LOWER(TRIM('Meta import'!G32))="unavailable",LOWER(TRIM('Meta import'!G32))="denied",LOWER(TRIM('Meta import'!G32))="none",LOWER(TRIM('Meta import'!G32))="tbd",LOWER(TRIM('Meta import'!G32))="to be determined",LOWER(TRIM('Meta import'!G32))="-")),"adset_id",IF(OR('Meta import'!H32="",OR(LOWER(TRIM('Meta import'!H32))="unknown",LOWER(TRIM('Meta import'!H32))="not applicable",LOWER(TRIM('Meta import'!H32))="n/a",LOWER(TRIM('Meta import'!H32))="na",LOWER(TRIM('Meta import'!H32))="pending",LOWER(TRIM('Meta import'!H32))="unavailable",LOWER(TRIM('Meta import'!H32))="denied",LOWER(TRIM('Meta import'!H32))="none",LOWER(TRIM('Meta import'!H32))="tbd",LOWER(TRIM('Meta import'!H32))="to be determined",LOWER(TRIM('Meta import'!H32))="-")),"adset_name",IF(OR('Meta import'!I32="",OR(LOWER(TRIM('Meta import'!I32))="unknown",LOWER(TRIM('Meta import'!I32))="not applicable",LOWER(TRIM('Meta import'!I32))="n/a",LOWER(TRIM('Meta import'!I32))="na",LOWER(TRIM('Meta import'!I32))="pending",LOWER(TRIM('Meta import'!I32))="unavailable",LOWER(TRIM('Meta import'!I32))="denied",LOWER(TRIM('Meta import'!I32))="none",LOWER(TRIM('Meta import'!I32))="tbd",LOWER(TRIM('Meta import'!I32))="to be determined",LOWER(TRIM('Meta import'!I32))="-")),"ad_id",IF(OR('Meta import'!J32="",OR(LOWER(TRIM('Meta import'!J32))="unknown",LOWER(TRIM('Meta import'!J32))="not applicable",LOWER(TRIM('Meta import'!J32))="n/a",LOWER(TRIM('Meta import'!J32))="na",LOWER(TRIM('Meta import'!J32))="pending",LOWER(TRIM('Meta import'!J32))="unavailable",LOWER(TRIM('Meta import'!J32))="denied",LOWER(TRIM('Meta import'!J32))="none",LOWER(TRIM('Meta import'!J32))="tbd",LOWER(TRIM('Meta import'!J32))="to be determined",LOWER(TRIM('Meta import'!J32))="-")),"ad_name",IF(OR('Meta import'!K32="",OR(LOWER(TRIM('Meta import'!K32))="unknown",LOWER(TRIM('Meta import'!K32))="not applicable",LOWER(TRIM('Meta import'!K32))="n/a",LOWER(TRIM('Meta import'!K32))="na",LOWER(TRIM('Meta import'!K32))="pending",LOWER(TRIM('Meta import'!K32))="unavailable",LOWER(TRIM('Meta import'!K32))="denied",LOWER(TRIM('Meta import'!K32))="none",LOWER(TRIM('Meta import'!K32))="tbd",LOWER(TRIM('Meta import'!K32))="to be determined",LOWER(TRIM('Meta import'!K32))="-")),"date_start",IF(OR('Meta import'!L32="",OR(LOWER(TRIM('Meta import'!L32))="unknown",LOWER(TRIM('Meta import'!L32))="not applicable",LOWER(TRIM('Meta import'!L32))="n/a",LOWER(TRIM('Meta import'!L32))="na",LOWER(TRIM('Meta import'!L32))="pending",LOWER(TRIM('Meta import'!L32))="unavailable",LOWER(TRIM('Meta import'!L32))="denied",LOWER(TRIM('Meta import'!L32))="none",LOWER(TRIM('Meta import'!L32))="tbd",LOWER(TRIM('Meta import'!L32))="to be determined",LOWER(TRIM('Meta import'!L32))="-")),"date_stop",IF(OR('Meta import'!M32="",OR(LOWER(TRIM('Meta import'!M32))="unknown",LOWER(TRIM('Meta import'!M32))="not applicable",LOWER(TRIM('Meta import'!M32))="n/a",LOWER(TRIM('Meta import'!M32))="na",LOWER(TRIM('Meta import'!M32))="pending",LOWER(TRIM('Meta import'!M32))="unavailable",LOWER(TRIM('Meta import'!M32))="denied",LOWER(TRIM('Meta import'!M32))="none",LOWER(TRIM('Meta import'!M32))="tbd",LOWER(TRIM('Meta import'!M32))="to be determined",LOWER(TRIM('Meta import'!M32))="-")),"currency",IF(OR('Meta import'!N32="",OR(LOWER(TRIM('Meta import'!N32))="unknown",LOWER(TRIM('Meta import'!N32))="not applicable",LOWER(TRIM('Meta import'!N32))="n/a",LOWER(TRIM('Meta import'!N32))="na",LOWER(TRIM('Meta import'!N32))="pending",LOWER(TRIM('Meta import'!N32))="unavailable",LOWER(TRIM('Meta import'!N32))="denied",LOWER(TRIM('Meta import'!N32))="none",LOWER(TRIM('Meta import'!N32))="tbd",LOWER(TRIM('Meta import'!N32))="to be determined",LOWER(TRIM('Meta import'!N32))="-")),"spend",IF(OR('Meta import'!O32="",OR(LOWER(TRIM('Meta import'!O32))="unknown",LOWER(TRIM('Meta import'!O32))="not applicable",LOWER(TRIM('Meta import'!O32))="n/a",LOWER(TRIM('Meta import'!O32))="na",LOWER(TRIM('Meta import'!O32))="pending",LOWER(TRIM('Meta import'!O32))="unavailable",LOWER(TRIM('Meta import'!O32))="denied",LOWER(TRIM('Meta import'!O32))="none",LOWER(TRIM('Meta import'!O32))="tbd",LOWER(TRIM('Meta import'!O32))="to be determined",LOWER(TRIM('Meta import'!O32))="-")),"impressions",IF(OR('Meta import'!P32="",OR(LOWER(TRIM('Meta import'!P32))="unknown",LOWER(TRIM('Meta import'!P32))="not applicable",LOWER(TRIM('Meta import'!P32))="n/a",LOWER(TRIM('Meta import'!P32))="na",LOWER(TRIM('Meta import'!P32))="pending",LOWER(TRIM('Meta import'!P32))="unavailable",LOWER(TRIM('Meta import'!P32))="denied",LOWER(TRIM('Meta import'!P32))="none",LOWER(TRIM('Meta import'!P32))="tbd",LOWER(TRIM('Meta import'!P32))="to be determined",LOWER(TRIM('Meta import'!P32))="-")),"link_clicks",IF(OR('Meta import'!Q32="",OR(LOWER(TRIM('Meta import'!Q32))="unknown",LOWER(TRIM('Meta import'!Q32))="not applicable",LOWER(TRIM('Meta import'!Q32))="n/a",LOWER(TRIM('Meta import'!Q32))="na",LOWER(TRIM('Meta import'!Q32))="pending",LOWER(TRIM('Meta import'!Q32))="unavailable",LOWER(TRIM('Meta import'!Q32))="denied",LOWER(TRIM('Meta import'!Q32))="none",LOWER(TRIM('Meta import'!Q32))="tbd",LOWER(TRIM('Meta import'!Q32))="to be determined",LOWER(TRIM('Meta import'!Q32))="-")),"platform_action_name",IF(OR('Meta import'!R32="",OR(LOWER(TRIM('Meta import'!R32))="unknown",LOWER(TRIM('Meta import'!R32))="not applicable",LOWER(TRIM('Meta import'!R32))="n/a",LOWER(TRIM('Meta import'!R32))="na",LOWER(TRIM('Meta import'!R32))="pending",LOWER(TRIM('Meta import'!R32))="unavailable",LOWER(TRIM('Meta import'!R32))="denied",LOWER(TRIM('Meta import'!R32))="none",LOWER(TRIM('Meta import'!R32))="tbd",LOWER(TRIM('Meta import'!R32))="to be determined",LOWER(TRIM('Meta import'!R32))="-")),"platform_attributed_actions","source_row_id")))))))))))))))))),IF(D64="INVALID_NUMERIC",IF(NOT(ISNUMBER('Meta import'!N32)),"spend",IF(OR(NOT(ISNUMBER('Meta import'!O32)),'Meta import'!O32&lt;&gt;INT('Meta import'!O32)),"impressions",IF(OR(NOT(ISNUMBER('Meta import'!P32)),'Meta import'!P32&lt;&gt;INT('Meta import'!P32)),"link_clicks",IF(OR(NOT(ISNUMBER('Meta import'!R32)),'Meta import'!R32&lt;&gt;INT('Meta import'!R32)),"platform_attributed_actions","spend")))),IF(D64="NEGATIVE_VALUE",IF('Meta import'!N32&lt;0,"spend",IF('Meta import'!O32&lt;0,"impressions",IF('Meta import'!P32&lt;0,"link_clicks",IF('Meta import'!R32&lt;0,"platform_attributed_actions","spend")))),IF(D64="DUPLICATE_GRAIN_GROUP","ad_id",IF(D64="MIXED_ACCOUNT","account_id",IF(D64="MIXED_CURRENCY","currency",IF(D64="OUT_OF_SCOPE_WINDOW","date_start",IF(D64="MIXED_ACTION","platform_action_name","source_row_id"))))))))</x:f>
        <x:v>source_row_id</x:v>
      </x:c>
      <x:c r="D64" t="str">
        <x:f>IF('Meta import'!T32="","",'Meta import'!T32)</x:f>
      </x:c>
      <x:c r="E64" t="str">
        <x:f>IF(D64="","","Hold")</x:f>
      </x:c>
      <x:c r="F64" t="str">
        <x:f>IF(D64="","","Resolve the cited source row and refresh the report.")</x:f>
      </x:c>
      <x:c r="G64" t="str">
        <x:f>IF(D64="","",B64&amp;" "&amp;C64&amp;" "&amp;D64)</x:f>
      </x:c>
    </x:row>
    <x:row r="65">
      <x:c r="A65" t="str">
        <x:v>meta</x:v>
      </x:c>
      <x:c r="B65" t="str">
        <x:f>IF('Meta import'!A33="","",'Meta import'!A33)</x:f>
      </x:c>
      <x:c r="C65" t="str">
        <x:f>IF(D65="MISSING_OR_PLACEHOLDER",IF(OR('Meta import'!A33="",OR(LOWER(TRIM('Meta import'!A33))="unknown",LOWER(TRIM('Meta import'!A33))="not applicable",LOWER(TRIM('Meta import'!A33))="n/a",LOWER(TRIM('Meta import'!A33))="na",LOWER(TRIM('Meta import'!A33))="pending",LOWER(TRIM('Meta import'!A33))="unavailable",LOWER(TRIM('Meta import'!A33))="denied",LOWER(TRIM('Meta import'!A33))="none",LOWER(TRIM('Meta import'!A33))="tbd",LOWER(TRIM('Meta import'!A33))="to be determined",LOWER(TRIM('Meta import'!A33))="-")),"source_row_id",IF(OR('Meta import'!B33="",OR(LOWER(TRIM('Meta import'!B33))="unknown",LOWER(TRIM('Meta import'!B33))="not applicable",LOWER(TRIM('Meta import'!B33))="n/a",LOWER(TRIM('Meta import'!B33))="na",LOWER(TRIM('Meta import'!B33))="pending",LOWER(TRIM('Meta import'!B33))="unavailable",LOWER(TRIM('Meta import'!B33))="denied",LOWER(TRIM('Meta import'!B33))="none",LOWER(TRIM('Meta import'!B33))="tbd",LOWER(TRIM('Meta import'!B33))="to be determined",LOWER(TRIM('Meta import'!B33))="-")),"source_file",IF(OR('Meta import'!C33="",OR(LOWER(TRIM('Meta import'!C33))="unknown",LOWER(TRIM('Meta import'!C33))="not applicable",LOWER(TRIM('Meta import'!C33))="n/a",LOWER(TRIM('Meta import'!C33))="na",LOWER(TRIM('Meta import'!C33))="pending",LOWER(TRIM('Meta import'!C33))="unavailable",LOWER(TRIM('Meta import'!C33))="denied",LOWER(TRIM('Meta import'!C33))="none",LOWER(TRIM('Meta import'!C33))="tbd",LOWER(TRIM('Meta import'!C33))="to be determined",LOWER(TRIM('Meta import'!C33))="-")),"source_reference",IF(OR('Meta import'!D33="",OR(LOWER(TRIM('Meta import'!D33))="unknown",LOWER(TRIM('Meta import'!D33))="not applicable",LOWER(TRIM('Meta import'!D33))="n/a",LOWER(TRIM('Meta import'!D33))="na",LOWER(TRIM('Meta import'!D33))="pending",LOWER(TRIM('Meta import'!D33))="unavailable",LOWER(TRIM('Meta import'!D33))="denied",LOWER(TRIM('Meta import'!D33))="none",LOWER(TRIM('Meta import'!D33))="tbd",LOWER(TRIM('Meta import'!D33))="to be determined",LOWER(TRIM('Meta import'!D33))="-")),"account_id",IF(OR('Meta import'!E33="",OR(LOWER(TRIM('Meta import'!E33))="unknown",LOWER(TRIM('Meta import'!E33))="not applicable",LOWER(TRIM('Meta import'!E33))="n/a",LOWER(TRIM('Meta import'!E33))="na",LOWER(TRIM('Meta import'!E33))="pending",LOWER(TRIM('Meta import'!E33))="unavailable",LOWER(TRIM('Meta import'!E33))="denied",LOWER(TRIM('Meta import'!E33))="none",LOWER(TRIM('Meta import'!E33))="tbd",LOWER(TRIM('Meta import'!E33))="to be determined",LOWER(TRIM('Meta import'!E33))="-")),"campaign_id",IF(OR('Meta import'!F33="",OR(LOWER(TRIM('Meta import'!F33))="unknown",LOWER(TRIM('Meta import'!F33))="not applicable",LOWER(TRIM('Meta import'!F33))="n/a",LOWER(TRIM('Meta import'!F33))="na",LOWER(TRIM('Meta import'!F33))="pending",LOWER(TRIM('Meta import'!F33))="unavailable",LOWER(TRIM('Meta import'!F33))="denied",LOWER(TRIM('Meta import'!F33))="none",LOWER(TRIM('Meta import'!F33))="tbd",LOWER(TRIM('Meta import'!F33))="to be determined",LOWER(TRIM('Meta import'!F33))="-")),"campaign_name",IF(OR('Meta import'!G33="",OR(LOWER(TRIM('Meta import'!G33))="unknown",LOWER(TRIM('Meta import'!G33))="not applicable",LOWER(TRIM('Meta import'!G33))="n/a",LOWER(TRIM('Meta import'!G33))="na",LOWER(TRIM('Meta import'!G33))="pending",LOWER(TRIM('Meta import'!G33))="unavailable",LOWER(TRIM('Meta import'!G33))="denied",LOWER(TRIM('Meta import'!G33))="none",LOWER(TRIM('Meta import'!G33))="tbd",LOWER(TRIM('Meta import'!G33))="to be determined",LOWER(TRIM('Meta import'!G33))="-")),"adset_id",IF(OR('Meta import'!H33="",OR(LOWER(TRIM('Meta import'!H33))="unknown",LOWER(TRIM('Meta import'!H33))="not applicable",LOWER(TRIM('Meta import'!H33))="n/a",LOWER(TRIM('Meta import'!H33))="na",LOWER(TRIM('Meta import'!H33))="pending",LOWER(TRIM('Meta import'!H33))="unavailable",LOWER(TRIM('Meta import'!H33))="denied",LOWER(TRIM('Meta import'!H33))="none",LOWER(TRIM('Meta import'!H33))="tbd",LOWER(TRIM('Meta import'!H33))="to be determined",LOWER(TRIM('Meta import'!H33))="-")),"adset_name",IF(OR('Meta import'!I33="",OR(LOWER(TRIM('Meta import'!I33))="unknown",LOWER(TRIM('Meta import'!I33))="not applicable",LOWER(TRIM('Meta import'!I33))="n/a",LOWER(TRIM('Meta import'!I33))="na",LOWER(TRIM('Meta import'!I33))="pending",LOWER(TRIM('Meta import'!I33))="unavailable",LOWER(TRIM('Meta import'!I33))="denied",LOWER(TRIM('Meta import'!I33))="none",LOWER(TRIM('Meta import'!I33))="tbd",LOWER(TRIM('Meta import'!I33))="to be determined",LOWER(TRIM('Meta import'!I33))="-")),"ad_id",IF(OR('Meta import'!J33="",OR(LOWER(TRIM('Meta import'!J33))="unknown",LOWER(TRIM('Meta import'!J33))="not applicable",LOWER(TRIM('Meta import'!J33))="n/a",LOWER(TRIM('Meta import'!J33))="na",LOWER(TRIM('Meta import'!J33))="pending",LOWER(TRIM('Meta import'!J33))="unavailable",LOWER(TRIM('Meta import'!J33))="denied",LOWER(TRIM('Meta import'!J33))="none",LOWER(TRIM('Meta import'!J33))="tbd",LOWER(TRIM('Meta import'!J33))="to be determined",LOWER(TRIM('Meta import'!J33))="-")),"ad_name",IF(OR('Meta import'!K33="",OR(LOWER(TRIM('Meta import'!K33))="unknown",LOWER(TRIM('Meta import'!K33))="not applicable",LOWER(TRIM('Meta import'!K33))="n/a",LOWER(TRIM('Meta import'!K33))="na",LOWER(TRIM('Meta import'!K33))="pending",LOWER(TRIM('Meta import'!K33))="unavailable",LOWER(TRIM('Meta import'!K33))="denied",LOWER(TRIM('Meta import'!K33))="none",LOWER(TRIM('Meta import'!K33))="tbd",LOWER(TRIM('Meta import'!K33))="to be determined",LOWER(TRIM('Meta import'!K33))="-")),"date_start",IF(OR('Meta import'!L33="",OR(LOWER(TRIM('Meta import'!L33))="unknown",LOWER(TRIM('Meta import'!L33))="not applicable",LOWER(TRIM('Meta import'!L33))="n/a",LOWER(TRIM('Meta import'!L33))="na",LOWER(TRIM('Meta import'!L33))="pending",LOWER(TRIM('Meta import'!L33))="unavailable",LOWER(TRIM('Meta import'!L33))="denied",LOWER(TRIM('Meta import'!L33))="none",LOWER(TRIM('Meta import'!L33))="tbd",LOWER(TRIM('Meta import'!L33))="to be determined",LOWER(TRIM('Meta import'!L33))="-")),"date_stop",IF(OR('Meta import'!M33="",OR(LOWER(TRIM('Meta import'!M33))="unknown",LOWER(TRIM('Meta import'!M33))="not applicable",LOWER(TRIM('Meta import'!M33))="n/a",LOWER(TRIM('Meta import'!M33))="na",LOWER(TRIM('Meta import'!M33))="pending",LOWER(TRIM('Meta import'!M33))="unavailable",LOWER(TRIM('Meta import'!M33))="denied",LOWER(TRIM('Meta import'!M33))="none",LOWER(TRIM('Meta import'!M33))="tbd",LOWER(TRIM('Meta import'!M33))="to be determined",LOWER(TRIM('Meta import'!M33))="-")),"currency",IF(OR('Meta import'!N33="",OR(LOWER(TRIM('Meta import'!N33))="unknown",LOWER(TRIM('Meta import'!N33))="not applicable",LOWER(TRIM('Meta import'!N33))="n/a",LOWER(TRIM('Meta import'!N33))="na",LOWER(TRIM('Meta import'!N33))="pending",LOWER(TRIM('Meta import'!N33))="unavailable",LOWER(TRIM('Meta import'!N33))="denied",LOWER(TRIM('Meta import'!N33))="none",LOWER(TRIM('Meta import'!N33))="tbd",LOWER(TRIM('Meta import'!N33))="to be determined",LOWER(TRIM('Meta import'!N33))="-")),"spend",IF(OR('Meta import'!O33="",OR(LOWER(TRIM('Meta import'!O33))="unknown",LOWER(TRIM('Meta import'!O33))="not applicable",LOWER(TRIM('Meta import'!O33))="n/a",LOWER(TRIM('Meta import'!O33))="na",LOWER(TRIM('Meta import'!O33))="pending",LOWER(TRIM('Meta import'!O33))="unavailable",LOWER(TRIM('Meta import'!O33))="denied",LOWER(TRIM('Meta import'!O33))="none",LOWER(TRIM('Meta import'!O33))="tbd",LOWER(TRIM('Meta import'!O33))="to be determined",LOWER(TRIM('Meta import'!O33))="-")),"impressions",IF(OR('Meta import'!P33="",OR(LOWER(TRIM('Meta import'!P33))="unknown",LOWER(TRIM('Meta import'!P33))="not applicable",LOWER(TRIM('Meta import'!P33))="n/a",LOWER(TRIM('Meta import'!P33))="na",LOWER(TRIM('Meta import'!P33))="pending",LOWER(TRIM('Meta import'!P33))="unavailable",LOWER(TRIM('Meta import'!P33))="denied",LOWER(TRIM('Meta import'!P33))="none",LOWER(TRIM('Meta import'!P33))="tbd",LOWER(TRIM('Meta import'!P33))="to be determined",LOWER(TRIM('Meta import'!P33))="-")),"link_clicks",IF(OR('Meta import'!Q33="",OR(LOWER(TRIM('Meta import'!Q33))="unknown",LOWER(TRIM('Meta import'!Q33))="not applicable",LOWER(TRIM('Meta import'!Q33))="n/a",LOWER(TRIM('Meta import'!Q33))="na",LOWER(TRIM('Meta import'!Q33))="pending",LOWER(TRIM('Meta import'!Q33))="unavailable",LOWER(TRIM('Meta import'!Q33))="denied",LOWER(TRIM('Meta import'!Q33))="none",LOWER(TRIM('Meta import'!Q33))="tbd",LOWER(TRIM('Meta import'!Q33))="to be determined",LOWER(TRIM('Meta import'!Q33))="-")),"platform_action_name",IF(OR('Meta import'!R33="",OR(LOWER(TRIM('Meta import'!R33))="unknown",LOWER(TRIM('Meta import'!R33))="not applicable",LOWER(TRIM('Meta import'!R33))="n/a",LOWER(TRIM('Meta import'!R33))="na",LOWER(TRIM('Meta import'!R33))="pending",LOWER(TRIM('Meta import'!R33))="unavailable",LOWER(TRIM('Meta import'!R33))="denied",LOWER(TRIM('Meta import'!R33))="none",LOWER(TRIM('Meta import'!R33))="tbd",LOWER(TRIM('Meta import'!R33))="to be determined",LOWER(TRIM('Meta import'!R33))="-")),"platform_attributed_actions","source_row_id")))))))))))))))))),IF(D65="INVALID_NUMERIC",IF(NOT(ISNUMBER('Meta import'!N33)),"spend",IF(OR(NOT(ISNUMBER('Meta import'!O33)),'Meta import'!O33&lt;&gt;INT('Meta import'!O33)),"impressions",IF(OR(NOT(ISNUMBER('Meta import'!P33)),'Meta import'!P33&lt;&gt;INT('Meta import'!P33)),"link_clicks",IF(OR(NOT(ISNUMBER('Meta import'!R33)),'Meta import'!R33&lt;&gt;INT('Meta import'!R33)),"platform_attributed_actions","spend")))),IF(D65="NEGATIVE_VALUE",IF('Meta import'!N33&lt;0,"spend",IF('Meta import'!O33&lt;0,"impressions",IF('Meta import'!P33&lt;0,"link_clicks",IF('Meta import'!R33&lt;0,"platform_attributed_actions","spend")))),IF(D65="DUPLICATE_GRAIN_GROUP","ad_id",IF(D65="MIXED_ACCOUNT","account_id",IF(D65="MIXED_CURRENCY","currency",IF(D65="OUT_OF_SCOPE_WINDOW","date_start",IF(D65="MIXED_ACTION","platform_action_name","source_row_id"))))))))</x:f>
        <x:v>source_row_id</x:v>
      </x:c>
      <x:c r="D65" t="str">
        <x:f>IF('Meta import'!T33="","",'Meta import'!T33)</x:f>
      </x:c>
      <x:c r="E65" t="str">
        <x:f>IF(D65="","","Hold")</x:f>
      </x:c>
      <x:c r="F65" t="str">
        <x:f>IF(D65="","","Resolve the cited source row and refresh the report.")</x:f>
      </x:c>
      <x:c r="G65" t="str">
        <x:f>IF(D65="","",B65&amp;" "&amp;C65&amp;" "&amp;D65)</x:f>
      </x:c>
    </x:row>
    <x:row r="66">
      <x:c r="A66" t="str">
        <x:v>meta</x:v>
      </x:c>
      <x:c r="B66" t="str">
        <x:f>IF('Meta import'!A34="","",'Meta import'!A34)</x:f>
      </x:c>
      <x:c r="C66" t="str">
        <x:f>IF(D66="MISSING_OR_PLACEHOLDER",IF(OR('Meta import'!A34="",OR(LOWER(TRIM('Meta import'!A34))="unknown",LOWER(TRIM('Meta import'!A34))="not applicable",LOWER(TRIM('Meta import'!A34))="n/a",LOWER(TRIM('Meta import'!A34))="na",LOWER(TRIM('Meta import'!A34))="pending",LOWER(TRIM('Meta import'!A34))="unavailable",LOWER(TRIM('Meta import'!A34))="denied",LOWER(TRIM('Meta import'!A34))="none",LOWER(TRIM('Meta import'!A34))="tbd",LOWER(TRIM('Meta import'!A34))="to be determined",LOWER(TRIM('Meta import'!A34))="-")),"source_row_id",IF(OR('Meta import'!B34="",OR(LOWER(TRIM('Meta import'!B34))="unknown",LOWER(TRIM('Meta import'!B34))="not applicable",LOWER(TRIM('Meta import'!B34))="n/a",LOWER(TRIM('Meta import'!B34))="na",LOWER(TRIM('Meta import'!B34))="pending",LOWER(TRIM('Meta import'!B34))="unavailable",LOWER(TRIM('Meta import'!B34))="denied",LOWER(TRIM('Meta import'!B34))="none",LOWER(TRIM('Meta import'!B34))="tbd",LOWER(TRIM('Meta import'!B34))="to be determined",LOWER(TRIM('Meta import'!B34))="-")),"source_file",IF(OR('Meta import'!C34="",OR(LOWER(TRIM('Meta import'!C34))="unknown",LOWER(TRIM('Meta import'!C34))="not applicable",LOWER(TRIM('Meta import'!C34))="n/a",LOWER(TRIM('Meta import'!C34))="na",LOWER(TRIM('Meta import'!C34))="pending",LOWER(TRIM('Meta import'!C34))="unavailable",LOWER(TRIM('Meta import'!C34))="denied",LOWER(TRIM('Meta import'!C34))="none",LOWER(TRIM('Meta import'!C34))="tbd",LOWER(TRIM('Meta import'!C34))="to be determined",LOWER(TRIM('Meta import'!C34))="-")),"source_reference",IF(OR('Meta import'!D34="",OR(LOWER(TRIM('Meta import'!D34))="unknown",LOWER(TRIM('Meta import'!D34))="not applicable",LOWER(TRIM('Meta import'!D34))="n/a",LOWER(TRIM('Meta import'!D34))="na",LOWER(TRIM('Meta import'!D34))="pending",LOWER(TRIM('Meta import'!D34))="unavailable",LOWER(TRIM('Meta import'!D34))="denied",LOWER(TRIM('Meta import'!D34))="none",LOWER(TRIM('Meta import'!D34))="tbd",LOWER(TRIM('Meta import'!D34))="to be determined",LOWER(TRIM('Meta import'!D34))="-")),"account_id",IF(OR('Meta import'!E34="",OR(LOWER(TRIM('Meta import'!E34))="unknown",LOWER(TRIM('Meta import'!E34))="not applicable",LOWER(TRIM('Meta import'!E34))="n/a",LOWER(TRIM('Meta import'!E34))="na",LOWER(TRIM('Meta import'!E34))="pending",LOWER(TRIM('Meta import'!E34))="unavailable",LOWER(TRIM('Meta import'!E34))="denied",LOWER(TRIM('Meta import'!E34))="none",LOWER(TRIM('Meta import'!E34))="tbd",LOWER(TRIM('Meta import'!E34))="to be determined",LOWER(TRIM('Meta import'!E34))="-")),"campaign_id",IF(OR('Meta import'!F34="",OR(LOWER(TRIM('Meta import'!F34))="unknown",LOWER(TRIM('Meta import'!F34))="not applicable",LOWER(TRIM('Meta import'!F34))="n/a",LOWER(TRIM('Meta import'!F34))="na",LOWER(TRIM('Meta import'!F34))="pending",LOWER(TRIM('Meta import'!F34))="unavailable",LOWER(TRIM('Meta import'!F34))="denied",LOWER(TRIM('Meta import'!F34))="none",LOWER(TRIM('Meta import'!F34))="tbd",LOWER(TRIM('Meta import'!F34))="to be determined",LOWER(TRIM('Meta import'!F34))="-")),"campaign_name",IF(OR('Meta import'!G34="",OR(LOWER(TRIM('Meta import'!G34))="unknown",LOWER(TRIM('Meta import'!G34))="not applicable",LOWER(TRIM('Meta import'!G34))="n/a",LOWER(TRIM('Meta import'!G34))="na",LOWER(TRIM('Meta import'!G34))="pending",LOWER(TRIM('Meta import'!G34))="unavailable",LOWER(TRIM('Meta import'!G34))="denied",LOWER(TRIM('Meta import'!G34))="none",LOWER(TRIM('Meta import'!G34))="tbd",LOWER(TRIM('Meta import'!G34))="to be determined",LOWER(TRIM('Meta import'!G34))="-")),"adset_id",IF(OR('Meta import'!H34="",OR(LOWER(TRIM('Meta import'!H34))="unknown",LOWER(TRIM('Meta import'!H34))="not applicable",LOWER(TRIM('Meta import'!H34))="n/a",LOWER(TRIM('Meta import'!H34))="na",LOWER(TRIM('Meta import'!H34))="pending",LOWER(TRIM('Meta import'!H34))="unavailable",LOWER(TRIM('Meta import'!H34))="denied",LOWER(TRIM('Meta import'!H34))="none",LOWER(TRIM('Meta import'!H34))="tbd",LOWER(TRIM('Meta import'!H34))="to be determined",LOWER(TRIM('Meta import'!H34))="-")),"adset_name",IF(OR('Meta import'!I34="",OR(LOWER(TRIM('Meta import'!I34))="unknown",LOWER(TRIM('Meta import'!I34))="not applicable",LOWER(TRIM('Meta import'!I34))="n/a",LOWER(TRIM('Meta import'!I34))="na",LOWER(TRIM('Meta import'!I34))="pending",LOWER(TRIM('Meta import'!I34))="unavailable",LOWER(TRIM('Meta import'!I34))="denied",LOWER(TRIM('Meta import'!I34))="none",LOWER(TRIM('Meta import'!I34))="tbd",LOWER(TRIM('Meta import'!I34))="to be determined",LOWER(TRIM('Meta import'!I34))="-")),"ad_id",IF(OR('Meta import'!J34="",OR(LOWER(TRIM('Meta import'!J34))="unknown",LOWER(TRIM('Meta import'!J34))="not applicable",LOWER(TRIM('Meta import'!J34))="n/a",LOWER(TRIM('Meta import'!J34))="na",LOWER(TRIM('Meta import'!J34))="pending",LOWER(TRIM('Meta import'!J34))="unavailable",LOWER(TRIM('Meta import'!J34))="denied",LOWER(TRIM('Meta import'!J34))="none",LOWER(TRIM('Meta import'!J34))="tbd",LOWER(TRIM('Meta import'!J34))="to be determined",LOWER(TRIM('Meta import'!J34))="-")),"ad_name",IF(OR('Meta import'!K34="",OR(LOWER(TRIM('Meta import'!K34))="unknown",LOWER(TRIM('Meta import'!K34))="not applicable",LOWER(TRIM('Meta import'!K34))="n/a",LOWER(TRIM('Meta import'!K34))="na",LOWER(TRIM('Meta import'!K34))="pending",LOWER(TRIM('Meta import'!K34))="unavailable",LOWER(TRIM('Meta import'!K34))="denied",LOWER(TRIM('Meta import'!K34))="none",LOWER(TRIM('Meta import'!K34))="tbd",LOWER(TRIM('Meta import'!K34))="to be determined",LOWER(TRIM('Meta import'!K34))="-")),"date_start",IF(OR('Meta import'!L34="",OR(LOWER(TRIM('Meta import'!L34))="unknown",LOWER(TRIM('Meta import'!L34))="not applicable",LOWER(TRIM('Meta import'!L34))="n/a",LOWER(TRIM('Meta import'!L34))="na",LOWER(TRIM('Meta import'!L34))="pending",LOWER(TRIM('Meta import'!L34))="unavailable",LOWER(TRIM('Meta import'!L34))="denied",LOWER(TRIM('Meta import'!L34))="none",LOWER(TRIM('Meta import'!L34))="tbd",LOWER(TRIM('Meta import'!L34))="to be determined",LOWER(TRIM('Meta import'!L34))="-")),"date_stop",IF(OR('Meta import'!M34="",OR(LOWER(TRIM('Meta import'!M34))="unknown",LOWER(TRIM('Meta import'!M34))="not applicable",LOWER(TRIM('Meta import'!M34))="n/a",LOWER(TRIM('Meta import'!M34))="na",LOWER(TRIM('Meta import'!M34))="pending",LOWER(TRIM('Meta import'!M34))="unavailable",LOWER(TRIM('Meta import'!M34))="denied",LOWER(TRIM('Meta import'!M34))="none",LOWER(TRIM('Meta import'!M34))="tbd",LOWER(TRIM('Meta import'!M34))="to be determined",LOWER(TRIM('Meta import'!M34))="-")),"currency",IF(OR('Meta import'!N34="",OR(LOWER(TRIM('Meta import'!N34))="unknown",LOWER(TRIM('Meta import'!N34))="not applicable",LOWER(TRIM('Meta import'!N34))="n/a",LOWER(TRIM('Meta import'!N34))="na",LOWER(TRIM('Meta import'!N34))="pending",LOWER(TRIM('Meta import'!N34))="unavailable",LOWER(TRIM('Meta import'!N34))="denied",LOWER(TRIM('Meta import'!N34))="none",LOWER(TRIM('Meta import'!N34))="tbd",LOWER(TRIM('Meta import'!N34))="to be determined",LOWER(TRIM('Meta import'!N34))="-")),"spend",IF(OR('Meta import'!O34="",OR(LOWER(TRIM('Meta import'!O34))="unknown",LOWER(TRIM('Meta import'!O34))="not applicable",LOWER(TRIM('Meta import'!O34))="n/a",LOWER(TRIM('Meta import'!O34))="na",LOWER(TRIM('Meta import'!O34))="pending",LOWER(TRIM('Meta import'!O34))="unavailable",LOWER(TRIM('Meta import'!O34))="denied",LOWER(TRIM('Meta import'!O34))="none",LOWER(TRIM('Meta import'!O34))="tbd",LOWER(TRIM('Meta import'!O34))="to be determined",LOWER(TRIM('Meta import'!O34))="-")),"impressions",IF(OR('Meta import'!P34="",OR(LOWER(TRIM('Meta import'!P34))="unknown",LOWER(TRIM('Meta import'!P34))="not applicable",LOWER(TRIM('Meta import'!P34))="n/a",LOWER(TRIM('Meta import'!P34))="na",LOWER(TRIM('Meta import'!P34))="pending",LOWER(TRIM('Meta import'!P34))="unavailable",LOWER(TRIM('Meta import'!P34))="denied",LOWER(TRIM('Meta import'!P34))="none",LOWER(TRIM('Meta import'!P34))="tbd",LOWER(TRIM('Meta import'!P34))="to be determined",LOWER(TRIM('Meta import'!P34))="-")),"link_clicks",IF(OR('Meta import'!Q34="",OR(LOWER(TRIM('Meta import'!Q34))="unknown",LOWER(TRIM('Meta import'!Q34))="not applicable",LOWER(TRIM('Meta import'!Q34))="n/a",LOWER(TRIM('Meta import'!Q34))="na",LOWER(TRIM('Meta import'!Q34))="pending",LOWER(TRIM('Meta import'!Q34))="unavailable",LOWER(TRIM('Meta import'!Q34))="denied",LOWER(TRIM('Meta import'!Q34))="none",LOWER(TRIM('Meta import'!Q34))="tbd",LOWER(TRIM('Meta import'!Q34))="to be determined",LOWER(TRIM('Meta import'!Q34))="-")),"platform_action_name",IF(OR('Meta import'!R34="",OR(LOWER(TRIM('Meta import'!R34))="unknown",LOWER(TRIM('Meta import'!R34))="not applicable",LOWER(TRIM('Meta import'!R34))="n/a",LOWER(TRIM('Meta import'!R34))="na",LOWER(TRIM('Meta import'!R34))="pending",LOWER(TRIM('Meta import'!R34))="unavailable",LOWER(TRIM('Meta import'!R34))="denied",LOWER(TRIM('Meta import'!R34))="none",LOWER(TRIM('Meta import'!R34))="tbd",LOWER(TRIM('Meta import'!R34))="to be determined",LOWER(TRIM('Meta import'!R34))="-")),"platform_attributed_actions","source_row_id")))))))))))))))))),IF(D66="INVALID_NUMERIC",IF(NOT(ISNUMBER('Meta import'!N34)),"spend",IF(OR(NOT(ISNUMBER('Meta import'!O34)),'Meta import'!O34&lt;&gt;INT('Meta import'!O34)),"impressions",IF(OR(NOT(ISNUMBER('Meta import'!P34)),'Meta import'!P34&lt;&gt;INT('Meta import'!P34)),"link_clicks",IF(OR(NOT(ISNUMBER('Meta import'!R34)),'Meta import'!R34&lt;&gt;INT('Meta import'!R34)),"platform_attributed_actions","spend")))),IF(D66="NEGATIVE_VALUE",IF('Meta import'!N34&lt;0,"spend",IF('Meta import'!O34&lt;0,"impressions",IF('Meta import'!P34&lt;0,"link_clicks",IF('Meta import'!R34&lt;0,"platform_attributed_actions","spend")))),IF(D66="DUPLICATE_GRAIN_GROUP","ad_id",IF(D66="MIXED_ACCOUNT","account_id",IF(D66="MIXED_CURRENCY","currency",IF(D66="OUT_OF_SCOPE_WINDOW","date_start",IF(D66="MIXED_ACTION","platform_action_name","source_row_id"))))))))</x:f>
        <x:v>source_row_id</x:v>
      </x:c>
      <x:c r="D66" t="str">
        <x:f>IF('Meta import'!T34="","",'Meta import'!T34)</x:f>
      </x:c>
      <x:c r="E66" t="str">
        <x:f>IF(D66="","","Hold")</x:f>
      </x:c>
      <x:c r="F66" t="str">
        <x:f>IF(D66="","","Resolve the cited source row and refresh the report.")</x:f>
      </x:c>
      <x:c r="G66" t="str">
        <x:f>IF(D66="","",B66&amp;" "&amp;C66&amp;" "&amp;D66)</x:f>
      </x:c>
    </x:row>
    <x:row r="67">
      <x:c r="A67" t="str">
        <x:v>meta</x:v>
      </x:c>
      <x:c r="B67" t="str">
        <x:f>IF('Meta import'!A35="","",'Meta import'!A35)</x:f>
      </x:c>
      <x:c r="C67" t="str">
        <x:f>IF(D67="MISSING_OR_PLACEHOLDER",IF(OR('Meta import'!A35="",OR(LOWER(TRIM('Meta import'!A35))="unknown",LOWER(TRIM('Meta import'!A35))="not applicable",LOWER(TRIM('Meta import'!A35))="n/a",LOWER(TRIM('Meta import'!A35))="na",LOWER(TRIM('Meta import'!A35))="pending",LOWER(TRIM('Meta import'!A35))="unavailable",LOWER(TRIM('Meta import'!A35))="denied",LOWER(TRIM('Meta import'!A35))="none",LOWER(TRIM('Meta import'!A35))="tbd",LOWER(TRIM('Meta import'!A35))="to be determined",LOWER(TRIM('Meta import'!A35))="-")),"source_row_id",IF(OR('Meta import'!B35="",OR(LOWER(TRIM('Meta import'!B35))="unknown",LOWER(TRIM('Meta import'!B35))="not applicable",LOWER(TRIM('Meta import'!B35))="n/a",LOWER(TRIM('Meta import'!B35))="na",LOWER(TRIM('Meta import'!B35))="pending",LOWER(TRIM('Meta import'!B35))="unavailable",LOWER(TRIM('Meta import'!B35))="denied",LOWER(TRIM('Meta import'!B35))="none",LOWER(TRIM('Meta import'!B35))="tbd",LOWER(TRIM('Meta import'!B35))="to be determined",LOWER(TRIM('Meta import'!B35))="-")),"source_file",IF(OR('Meta import'!C35="",OR(LOWER(TRIM('Meta import'!C35))="unknown",LOWER(TRIM('Meta import'!C35))="not applicable",LOWER(TRIM('Meta import'!C35))="n/a",LOWER(TRIM('Meta import'!C35))="na",LOWER(TRIM('Meta import'!C35))="pending",LOWER(TRIM('Meta import'!C35))="unavailable",LOWER(TRIM('Meta import'!C35))="denied",LOWER(TRIM('Meta import'!C35))="none",LOWER(TRIM('Meta import'!C35))="tbd",LOWER(TRIM('Meta import'!C35))="to be determined",LOWER(TRIM('Meta import'!C35))="-")),"source_reference",IF(OR('Meta import'!D35="",OR(LOWER(TRIM('Meta import'!D35))="unknown",LOWER(TRIM('Meta import'!D35))="not applicable",LOWER(TRIM('Meta import'!D35))="n/a",LOWER(TRIM('Meta import'!D35))="na",LOWER(TRIM('Meta import'!D35))="pending",LOWER(TRIM('Meta import'!D35))="unavailable",LOWER(TRIM('Meta import'!D35))="denied",LOWER(TRIM('Meta import'!D35))="none",LOWER(TRIM('Meta import'!D35))="tbd",LOWER(TRIM('Meta import'!D35))="to be determined",LOWER(TRIM('Meta import'!D35))="-")),"account_id",IF(OR('Meta import'!E35="",OR(LOWER(TRIM('Meta import'!E35))="unknown",LOWER(TRIM('Meta import'!E35))="not applicable",LOWER(TRIM('Meta import'!E35))="n/a",LOWER(TRIM('Meta import'!E35))="na",LOWER(TRIM('Meta import'!E35))="pending",LOWER(TRIM('Meta import'!E35))="unavailable",LOWER(TRIM('Meta import'!E35))="denied",LOWER(TRIM('Meta import'!E35))="none",LOWER(TRIM('Meta import'!E35))="tbd",LOWER(TRIM('Meta import'!E35))="to be determined",LOWER(TRIM('Meta import'!E35))="-")),"campaign_id",IF(OR('Meta import'!F35="",OR(LOWER(TRIM('Meta import'!F35))="unknown",LOWER(TRIM('Meta import'!F35))="not applicable",LOWER(TRIM('Meta import'!F35))="n/a",LOWER(TRIM('Meta import'!F35))="na",LOWER(TRIM('Meta import'!F35))="pending",LOWER(TRIM('Meta import'!F35))="unavailable",LOWER(TRIM('Meta import'!F35))="denied",LOWER(TRIM('Meta import'!F35))="none",LOWER(TRIM('Meta import'!F35))="tbd",LOWER(TRIM('Meta import'!F35))="to be determined",LOWER(TRIM('Meta import'!F35))="-")),"campaign_name",IF(OR('Meta import'!G35="",OR(LOWER(TRIM('Meta import'!G35))="unknown",LOWER(TRIM('Meta import'!G35))="not applicable",LOWER(TRIM('Meta import'!G35))="n/a",LOWER(TRIM('Meta import'!G35))="na",LOWER(TRIM('Meta import'!G35))="pending",LOWER(TRIM('Meta import'!G35))="unavailable",LOWER(TRIM('Meta import'!G35))="denied",LOWER(TRIM('Meta import'!G35))="none",LOWER(TRIM('Meta import'!G35))="tbd",LOWER(TRIM('Meta import'!G35))="to be determined",LOWER(TRIM('Meta import'!G35))="-")),"adset_id",IF(OR('Meta import'!H35="",OR(LOWER(TRIM('Meta import'!H35))="unknown",LOWER(TRIM('Meta import'!H35))="not applicable",LOWER(TRIM('Meta import'!H35))="n/a",LOWER(TRIM('Meta import'!H35))="na",LOWER(TRIM('Meta import'!H35))="pending",LOWER(TRIM('Meta import'!H35))="unavailable",LOWER(TRIM('Meta import'!H35))="denied",LOWER(TRIM('Meta import'!H35))="none",LOWER(TRIM('Meta import'!H35))="tbd",LOWER(TRIM('Meta import'!H35))="to be determined",LOWER(TRIM('Meta import'!H35))="-")),"adset_name",IF(OR('Meta import'!I35="",OR(LOWER(TRIM('Meta import'!I35))="unknown",LOWER(TRIM('Meta import'!I35))="not applicable",LOWER(TRIM('Meta import'!I35))="n/a",LOWER(TRIM('Meta import'!I35))="na",LOWER(TRIM('Meta import'!I35))="pending",LOWER(TRIM('Meta import'!I35))="unavailable",LOWER(TRIM('Meta import'!I35))="denied",LOWER(TRIM('Meta import'!I35))="none",LOWER(TRIM('Meta import'!I35))="tbd",LOWER(TRIM('Meta import'!I35))="to be determined",LOWER(TRIM('Meta import'!I35))="-")),"ad_id",IF(OR('Meta import'!J35="",OR(LOWER(TRIM('Meta import'!J35))="unknown",LOWER(TRIM('Meta import'!J35))="not applicable",LOWER(TRIM('Meta import'!J35))="n/a",LOWER(TRIM('Meta import'!J35))="na",LOWER(TRIM('Meta import'!J35))="pending",LOWER(TRIM('Meta import'!J35))="unavailable",LOWER(TRIM('Meta import'!J35))="denied",LOWER(TRIM('Meta import'!J35))="none",LOWER(TRIM('Meta import'!J35))="tbd",LOWER(TRIM('Meta import'!J35))="to be determined",LOWER(TRIM('Meta import'!J35))="-")),"ad_name",IF(OR('Meta import'!K35="",OR(LOWER(TRIM('Meta import'!K35))="unknown",LOWER(TRIM('Meta import'!K35))="not applicable",LOWER(TRIM('Meta import'!K35))="n/a",LOWER(TRIM('Meta import'!K35))="na",LOWER(TRIM('Meta import'!K35))="pending",LOWER(TRIM('Meta import'!K35))="unavailable",LOWER(TRIM('Meta import'!K35))="denied",LOWER(TRIM('Meta import'!K35))="none",LOWER(TRIM('Meta import'!K35))="tbd",LOWER(TRIM('Meta import'!K35))="to be determined",LOWER(TRIM('Meta import'!K35))="-")),"date_start",IF(OR('Meta import'!L35="",OR(LOWER(TRIM('Meta import'!L35))="unknown",LOWER(TRIM('Meta import'!L35))="not applicable",LOWER(TRIM('Meta import'!L35))="n/a",LOWER(TRIM('Meta import'!L35))="na",LOWER(TRIM('Meta import'!L35))="pending",LOWER(TRIM('Meta import'!L35))="unavailable",LOWER(TRIM('Meta import'!L35))="denied",LOWER(TRIM('Meta import'!L35))="none",LOWER(TRIM('Meta import'!L35))="tbd",LOWER(TRIM('Meta import'!L35))="to be determined",LOWER(TRIM('Meta import'!L35))="-")),"date_stop",IF(OR('Meta import'!M35="",OR(LOWER(TRIM('Meta import'!M35))="unknown",LOWER(TRIM('Meta import'!M35))="not applicable",LOWER(TRIM('Meta import'!M35))="n/a",LOWER(TRIM('Meta import'!M35))="na",LOWER(TRIM('Meta import'!M35))="pending",LOWER(TRIM('Meta import'!M35))="unavailable",LOWER(TRIM('Meta import'!M35))="denied",LOWER(TRIM('Meta import'!M35))="none",LOWER(TRIM('Meta import'!M35))="tbd",LOWER(TRIM('Meta import'!M35))="to be determined",LOWER(TRIM('Meta import'!M35))="-")),"currency",IF(OR('Meta import'!N35="",OR(LOWER(TRIM('Meta import'!N35))="unknown",LOWER(TRIM('Meta import'!N35))="not applicable",LOWER(TRIM('Meta import'!N35))="n/a",LOWER(TRIM('Meta import'!N35))="na",LOWER(TRIM('Meta import'!N35))="pending",LOWER(TRIM('Meta import'!N35))="unavailable",LOWER(TRIM('Meta import'!N35))="denied",LOWER(TRIM('Meta import'!N35))="none",LOWER(TRIM('Meta import'!N35))="tbd",LOWER(TRIM('Meta import'!N35))="to be determined",LOWER(TRIM('Meta import'!N35))="-")),"spend",IF(OR('Meta import'!O35="",OR(LOWER(TRIM('Meta import'!O35))="unknown",LOWER(TRIM('Meta import'!O35))="not applicable",LOWER(TRIM('Meta import'!O35))="n/a",LOWER(TRIM('Meta import'!O35))="na",LOWER(TRIM('Meta import'!O35))="pending",LOWER(TRIM('Meta import'!O35))="unavailable",LOWER(TRIM('Meta import'!O35))="denied",LOWER(TRIM('Meta import'!O35))="none",LOWER(TRIM('Meta import'!O35))="tbd",LOWER(TRIM('Meta import'!O35))="to be determined",LOWER(TRIM('Meta import'!O35))="-")),"impressions",IF(OR('Meta import'!P35="",OR(LOWER(TRIM('Meta import'!P35))="unknown",LOWER(TRIM('Meta import'!P35))="not applicable",LOWER(TRIM('Meta import'!P35))="n/a",LOWER(TRIM('Meta import'!P35))="na",LOWER(TRIM('Meta import'!P35))="pending",LOWER(TRIM('Meta import'!P35))="unavailable",LOWER(TRIM('Meta import'!P35))="denied",LOWER(TRIM('Meta import'!P35))="none",LOWER(TRIM('Meta import'!P35))="tbd",LOWER(TRIM('Meta import'!P35))="to be determined",LOWER(TRIM('Meta import'!P35))="-")),"link_clicks",IF(OR('Meta import'!Q35="",OR(LOWER(TRIM('Meta import'!Q35))="unknown",LOWER(TRIM('Meta import'!Q35))="not applicable",LOWER(TRIM('Meta import'!Q35))="n/a",LOWER(TRIM('Meta import'!Q35))="na",LOWER(TRIM('Meta import'!Q35))="pending",LOWER(TRIM('Meta import'!Q35))="unavailable",LOWER(TRIM('Meta import'!Q35))="denied",LOWER(TRIM('Meta import'!Q35))="none",LOWER(TRIM('Meta import'!Q35))="tbd",LOWER(TRIM('Meta import'!Q35))="to be determined",LOWER(TRIM('Meta import'!Q35))="-")),"platform_action_name",IF(OR('Meta import'!R35="",OR(LOWER(TRIM('Meta import'!R35))="unknown",LOWER(TRIM('Meta import'!R35))="not applicable",LOWER(TRIM('Meta import'!R35))="n/a",LOWER(TRIM('Meta import'!R35))="na",LOWER(TRIM('Meta import'!R35))="pending",LOWER(TRIM('Meta import'!R35))="unavailable",LOWER(TRIM('Meta import'!R35))="denied",LOWER(TRIM('Meta import'!R35))="none",LOWER(TRIM('Meta import'!R35))="tbd",LOWER(TRIM('Meta import'!R35))="to be determined",LOWER(TRIM('Meta import'!R35))="-")),"platform_attributed_actions","source_row_id")))))))))))))))))),IF(D67="INVALID_NUMERIC",IF(NOT(ISNUMBER('Meta import'!N35)),"spend",IF(OR(NOT(ISNUMBER('Meta import'!O35)),'Meta import'!O35&lt;&gt;INT('Meta import'!O35)),"impressions",IF(OR(NOT(ISNUMBER('Meta import'!P35)),'Meta import'!P35&lt;&gt;INT('Meta import'!P35)),"link_clicks",IF(OR(NOT(ISNUMBER('Meta import'!R35)),'Meta import'!R35&lt;&gt;INT('Meta import'!R35)),"platform_attributed_actions","spend")))),IF(D67="NEGATIVE_VALUE",IF('Meta import'!N35&lt;0,"spend",IF('Meta import'!O35&lt;0,"impressions",IF('Meta import'!P35&lt;0,"link_clicks",IF('Meta import'!R35&lt;0,"platform_attributed_actions","spend")))),IF(D67="DUPLICATE_GRAIN_GROUP","ad_id",IF(D67="MIXED_ACCOUNT","account_id",IF(D67="MIXED_CURRENCY","currency",IF(D67="OUT_OF_SCOPE_WINDOW","date_start",IF(D67="MIXED_ACTION","platform_action_name","source_row_id"))))))))</x:f>
        <x:v>source_row_id</x:v>
      </x:c>
      <x:c r="D67" t="str">
        <x:f>IF('Meta import'!T35="","",'Meta import'!T35)</x:f>
      </x:c>
      <x:c r="E67" t="str">
        <x:f>IF(D67="","","Hold")</x:f>
      </x:c>
      <x:c r="F67" t="str">
        <x:f>IF(D67="","","Resolve the cited source row and refresh the report.")</x:f>
      </x:c>
      <x:c r="G67" t="str">
        <x:f>IF(D67="","",B67&amp;" "&amp;C67&amp;" "&amp;D67)</x:f>
      </x:c>
    </x:row>
    <x:row r="68">
      <x:c r="A68" t="str">
        <x:v>meta</x:v>
      </x:c>
      <x:c r="B68" t="str">
        <x:f>IF('Meta import'!A36="","",'Meta import'!A36)</x:f>
      </x:c>
      <x:c r="C68" t="str">
        <x:f>IF(D68="MISSING_OR_PLACEHOLDER",IF(OR('Meta import'!A36="",OR(LOWER(TRIM('Meta import'!A36))="unknown",LOWER(TRIM('Meta import'!A36))="not applicable",LOWER(TRIM('Meta import'!A36))="n/a",LOWER(TRIM('Meta import'!A36))="na",LOWER(TRIM('Meta import'!A36))="pending",LOWER(TRIM('Meta import'!A36))="unavailable",LOWER(TRIM('Meta import'!A36))="denied",LOWER(TRIM('Meta import'!A36))="none",LOWER(TRIM('Meta import'!A36))="tbd",LOWER(TRIM('Meta import'!A36))="to be determined",LOWER(TRIM('Meta import'!A36))="-")),"source_row_id",IF(OR('Meta import'!B36="",OR(LOWER(TRIM('Meta import'!B36))="unknown",LOWER(TRIM('Meta import'!B36))="not applicable",LOWER(TRIM('Meta import'!B36))="n/a",LOWER(TRIM('Meta import'!B36))="na",LOWER(TRIM('Meta import'!B36))="pending",LOWER(TRIM('Meta import'!B36))="unavailable",LOWER(TRIM('Meta import'!B36))="denied",LOWER(TRIM('Meta import'!B36))="none",LOWER(TRIM('Meta import'!B36))="tbd",LOWER(TRIM('Meta import'!B36))="to be determined",LOWER(TRIM('Meta import'!B36))="-")),"source_file",IF(OR('Meta import'!C36="",OR(LOWER(TRIM('Meta import'!C36))="unknown",LOWER(TRIM('Meta import'!C36))="not applicable",LOWER(TRIM('Meta import'!C36))="n/a",LOWER(TRIM('Meta import'!C36))="na",LOWER(TRIM('Meta import'!C36))="pending",LOWER(TRIM('Meta import'!C36))="unavailable",LOWER(TRIM('Meta import'!C36))="denied",LOWER(TRIM('Meta import'!C36))="none",LOWER(TRIM('Meta import'!C36))="tbd",LOWER(TRIM('Meta import'!C36))="to be determined",LOWER(TRIM('Meta import'!C36))="-")),"source_reference",IF(OR('Meta import'!D36="",OR(LOWER(TRIM('Meta import'!D36))="unknown",LOWER(TRIM('Meta import'!D36))="not applicable",LOWER(TRIM('Meta import'!D36))="n/a",LOWER(TRIM('Meta import'!D36))="na",LOWER(TRIM('Meta import'!D36))="pending",LOWER(TRIM('Meta import'!D36))="unavailable",LOWER(TRIM('Meta import'!D36))="denied",LOWER(TRIM('Meta import'!D36))="none",LOWER(TRIM('Meta import'!D36))="tbd",LOWER(TRIM('Meta import'!D36))="to be determined",LOWER(TRIM('Meta import'!D36))="-")),"account_id",IF(OR('Meta import'!E36="",OR(LOWER(TRIM('Meta import'!E36))="unknown",LOWER(TRIM('Meta import'!E36))="not applicable",LOWER(TRIM('Meta import'!E36))="n/a",LOWER(TRIM('Meta import'!E36))="na",LOWER(TRIM('Meta import'!E36))="pending",LOWER(TRIM('Meta import'!E36))="unavailable",LOWER(TRIM('Meta import'!E36))="denied",LOWER(TRIM('Meta import'!E36))="none",LOWER(TRIM('Meta import'!E36))="tbd",LOWER(TRIM('Meta import'!E36))="to be determined",LOWER(TRIM('Meta import'!E36))="-")),"campaign_id",IF(OR('Meta import'!F36="",OR(LOWER(TRIM('Meta import'!F36))="unknown",LOWER(TRIM('Meta import'!F36))="not applicable",LOWER(TRIM('Meta import'!F36))="n/a",LOWER(TRIM('Meta import'!F36))="na",LOWER(TRIM('Meta import'!F36))="pending",LOWER(TRIM('Meta import'!F36))="unavailable",LOWER(TRIM('Meta import'!F36))="denied",LOWER(TRIM('Meta import'!F36))="none",LOWER(TRIM('Meta import'!F36))="tbd",LOWER(TRIM('Meta import'!F36))="to be determined",LOWER(TRIM('Meta import'!F36))="-")),"campaign_name",IF(OR('Meta import'!G36="",OR(LOWER(TRIM('Meta import'!G36))="unknown",LOWER(TRIM('Meta import'!G36))="not applicable",LOWER(TRIM('Meta import'!G36))="n/a",LOWER(TRIM('Meta import'!G36))="na",LOWER(TRIM('Meta import'!G36))="pending",LOWER(TRIM('Meta import'!G36))="unavailable",LOWER(TRIM('Meta import'!G36))="denied",LOWER(TRIM('Meta import'!G36))="none",LOWER(TRIM('Meta import'!G36))="tbd",LOWER(TRIM('Meta import'!G36))="to be determined",LOWER(TRIM('Meta import'!G36))="-")),"adset_id",IF(OR('Meta import'!H36="",OR(LOWER(TRIM('Meta import'!H36))="unknown",LOWER(TRIM('Meta import'!H36))="not applicable",LOWER(TRIM('Meta import'!H36))="n/a",LOWER(TRIM('Meta import'!H36))="na",LOWER(TRIM('Meta import'!H36))="pending",LOWER(TRIM('Meta import'!H36))="unavailable",LOWER(TRIM('Meta import'!H36))="denied",LOWER(TRIM('Meta import'!H36))="none",LOWER(TRIM('Meta import'!H36))="tbd",LOWER(TRIM('Meta import'!H36))="to be determined",LOWER(TRIM('Meta import'!H36))="-")),"adset_name",IF(OR('Meta import'!I36="",OR(LOWER(TRIM('Meta import'!I36))="unknown",LOWER(TRIM('Meta import'!I36))="not applicable",LOWER(TRIM('Meta import'!I36))="n/a",LOWER(TRIM('Meta import'!I36))="na",LOWER(TRIM('Meta import'!I36))="pending",LOWER(TRIM('Meta import'!I36))="unavailable",LOWER(TRIM('Meta import'!I36))="denied",LOWER(TRIM('Meta import'!I36))="none",LOWER(TRIM('Meta import'!I36))="tbd",LOWER(TRIM('Meta import'!I36))="to be determined",LOWER(TRIM('Meta import'!I36))="-")),"ad_id",IF(OR('Meta import'!J36="",OR(LOWER(TRIM('Meta import'!J36))="unknown",LOWER(TRIM('Meta import'!J36))="not applicable",LOWER(TRIM('Meta import'!J36))="n/a",LOWER(TRIM('Meta import'!J36))="na",LOWER(TRIM('Meta import'!J36))="pending",LOWER(TRIM('Meta import'!J36))="unavailable",LOWER(TRIM('Meta import'!J36))="denied",LOWER(TRIM('Meta import'!J36))="none",LOWER(TRIM('Meta import'!J36))="tbd",LOWER(TRIM('Meta import'!J36))="to be determined",LOWER(TRIM('Meta import'!J36))="-")),"ad_name",IF(OR('Meta import'!K36="",OR(LOWER(TRIM('Meta import'!K36))="unknown",LOWER(TRIM('Meta import'!K36))="not applicable",LOWER(TRIM('Meta import'!K36))="n/a",LOWER(TRIM('Meta import'!K36))="na",LOWER(TRIM('Meta import'!K36))="pending",LOWER(TRIM('Meta import'!K36))="unavailable",LOWER(TRIM('Meta import'!K36))="denied",LOWER(TRIM('Meta import'!K36))="none",LOWER(TRIM('Meta import'!K36))="tbd",LOWER(TRIM('Meta import'!K36))="to be determined",LOWER(TRIM('Meta import'!K36))="-")),"date_start",IF(OR('Meta import'!L36="",OR(LOWER(TRIM('Meta import'!L36))="unknown",LOWER(TRIM('Meta import'!L36))="not applicable",LOWER(TRIM('Meta import'!L36))="n/a",LOWER(TRIM('Meta import'!L36))="na",LOWER(TRIM('Meta import'!L36))="pending",LOWER(TRIM('Meta import'!L36))="unavailable",LOWER(TRIM('Meta import'!L36))="denied",LOWER(TRIM('Meta import'!L36))="none",LOWER(TRIM('Meta import'!L36))="tbd",LOWER(TRIM('Meta import'!L36))="to be determined",LOWER(TRIM('Meta import'!L36))="-")),"date_stop",IF(OR('Meta import'!M36="",OR(LOWER(TRIM('Meta import'!M36))="unknown",LOWER(TRIM('Meta import'!M36))="not applicable",LOWER(TRIM('Meta import'!M36))="n/a",LOWER(TRIM('Meta import'!M36))="na",LOWER(TRIM('Meta import'!M36))="pending",LOWER(TRIM('Meta import'!M36))="unavailable",LOWER(TRIM('Meta import'!M36))="denied",LOWER(TRIM('Meta import'!M36))="none",LOWER(TRIM('Meta import'!M36))="tbd",LOWER(TRIM('Meta import'!M36))="to be determined",LOWER(TRIM('Meta import'!M36))="-")),"currency",IF(OR('Meta import'!N36="",OR(LOWER(TRIM('Meta import'!N36))="unknown",LOWER(TRIM('Meta import'!N36))="not applicable",LOWER(TRIM('Meta import'!N36))="n/a",LOWER(TRIM('Meta import'!N36))="na",LOWER(TRIM('Meta import'!N36))="pending",LOWER(TRIM('Meta import'!N36))="unavailable",LOWER(TRIM('Meta import'!N36))="denied",LOWER(TRIM('Meta import'!N36))="none",LOWER(TRIM('Meta import'!N36))="tbd",LOWER(TRIM('Meta import'!N36))="to be determined",LOWER(TRIM('Meta import'!N36))="-")),"spend",IF(OR('Meta import'!O36="",OR(LOWER(TRIM('Meta import'!O36))="unknown",LOWER(TRIM('Meta import'!O36))="not applicable",LOWER(TRIM('Meta import'!O36))="n/a",LOWER(TRIM('Meta import'!O36))="na",LOWER(TRIM('Meta import'!O36))="pending",LOWER(TRIM('Meta import'!O36))="unavailable",LOWER(TRIM('Meta import'!O36))="denied",LOWER(TRIM('Meta import'!O36))="none",LOWER(TRIM('Meta import'!O36))="tbd",LOWER(TRIM('Meta import'!O36))="to be determined",LOWER(TRIM('Meta import'!O36))="-")),"impressions",IF(OR('Meta import'!P36="",OR(LOWER(TRIM('Meta import'!P36))="unknown",LOWER(TRIM('Meta import'!P36))="not applicable",LOWER(TRIM('Meta import'!P36))="n/a",LOWER(TRIM('Meta import'!P36))="na",LOWER(TRIM('Meta import'!P36))="pending",LOWER(TRIM('Meta import'!P36))="unavailable",LOWER(TRIM('Meta import'!P36))="denied",LOWER(TRIM('Meta import'!P36))="none",LOWER(TRIM('Meta import'!P36))="tbd",LOWER(TRIM('Meta import'!P36))="to be determined",LOWER(TRIM('Meta import'!P36))="-")),"link_clicks",IF(OR('Meta import'!Q36="",OR(LOWER(TRIM('Meta import'!Q36))="unknown",LOWER(TRIM('Meta import'!Q36))="not applicable",LOWER(TRIM('Meta import'!Q36))="n/a",LOWER(TRIM('Meta import'!Q36))="na",LOWER(TRIM('Meta import'!Q36))="pending",LOWER(TRIM('Meta import'!Q36))="unavailable",LOWER(TRIM('Meta import'!Q36))="denied",LOWER(TRIM('Meta import'!Q36))="none",LOWER(TRIM('Meta import'!Q36))="tbd",LOWER(TRIM('Meta import'!Q36))="to be determined",LOWER(TRIM('Meta import'!Q36))="-")),"platform_action_name",IF(OR('Meta import'!R36="",OR(LOWER(TRIM('Meta import'!R36))="unknown",LOWER(TRIM('Meta import'!R36))="not applicable",LOWER(TRIM('Meta import'!R36))="n/a",LOWER(TRIM('Meta import'!R36))="na",LOWER(TRIM('Meta import'!R36))="pending",LOWER(TRIM('Meta import'!R36))="unavailable",LOWER(TRIM('Meta import'!R36))="denied",LOWER(TRIM('Meta import'!R36))="none",LOWER(TRIM('Meta import'!R36))="tbd",LOWER(TRIM('Meta import'!R36))="to be determined",LOWER(TRIM('Meta import'!R36))="-")),"platform_attributed_actions","source_row_id")))))))))))))))))),IF(D68="INVALID_NUMERIC",IF(NOT(ISNUMBER('Meta import'!N36)),"spend",IF(OR(NOT(ISNUMBER('Meta import'!O36)),'Meta import'!O36&lt;&gt;INT('Meta import'!O36)),"impressions",IF(OR(NOT(ISNUMBER('Meta import'!P36)),'Meta import'!P36&lt;&gt;INT('Meta import'!P36)),"link_clicks",IF(OR(NOT(ISNUMBER('Meta import'!R36)),'Meta import'!R36&lt;&gt;INT('Meta import'!R36)),"platform_attributed_actions","spend")))),IF(D68="NEGATIVE_VALUE",IF('Meta import'!N36&lt;0,"spend",IF('Meta import'!O36&lt;0,"impressions",IF('Meta import'!P36&lt;0,"link_clicks",IF('Meta import'!R36&lt;0,"platform_attributed_actions","spend")))),IF(D68="DUPLICATE_GRAIN_GROUP","ad_id",IF(D68="MIXED_ACCOUNT","account_id",IF(D68="MIXED_CURRENCY","currency",IF(D68="OUT_OF_SCOPE_WINDOW","date_start",IF(D68="MIXED_ACTION","platform_action_name","source_row_id"))))))))</x:f>
        <x:v>source_row_id</x:v>
      </x:c>
      <x:c r="D68" t="str">
        <x:f>IF('Meta import'!T36="","",'Meta import'!T36)</x:f>
      </x:c>
      <x:c r="E68" t="str">
        <x:f>IF(D68="","","Hold")</x:f>
      </x:c>
      <x:c r="F68" t="str">
        <x:f>IF(D68="","","Resolve the cited source row and refresh the report.")</x:f>
      </x:c>
      <x:c r="G68" t="str">
        <x:f>IF(D68="","",B68&amp;" "&amp;C68&amp;" "&amp;D68)</x:f>
      </x:c>
    </x:row>
    <x:row r="69">
      <x:c r="A69" t="str">
        <x:v>meta</x:v>
      </x:c>
      <x:c r="B69" t="str">
        <x:f>IF('Meta import'!A37="","",'Meta import'!A37)</x:f>
      </x:c>
      <x:c r="C69" t="str">
        <x:f>IF(D69="MISSING_OR_PLACEHOLDER",IF(OR('Meta import'!A37="",OR(LOWER(TRIM('Meta import'!A37))="unknown",LOWER(TRIM('Meta import'!A37))="not applicable",LOWER(TRIM('Meta import'!A37))="n/a",LOWER(TRIM('Meta import'!A37))="na",LOWER(TRIM('Meta import'!A37))="pending",LOWER(TRIM('Meta import'!A37))="unavailable",LOWER(TRIM('Meta import'!A37))="denied",LOWER(TRIM('Meta import'!A37))="none",LOWER(TRIM('Meta import'!A37))="tbd",LOWER(TRIM('Meta import'!A37))="to be determined",LOWER(TRIM('Meta import'!A37))="-")),"source_row_id",IF(OR('Meta import'!B37="",OR(LOWER(TRIM('Meta import'!B37))="unknown",LOWER(TRIM('Meta import'!B37))="not applicable",LOWER(TRIM('Meta import'!B37))="n/a",LOWER(TRIM('Meta import'!B37))="na",LOWER(TRIM('Meta import'!B37))="pending",LOWER(TRIM('Meta import'!B37))="unavailable",LOWER(TRIM('Meta import'!B37))="denied",LOWER(TRIM('Meta import'!B37))="none",LOWER(TRIM('Meta import'!B37))="tbd",LOWER(TRIM('Meta import'!B37))="to be determined",LOWER(TRIM('Meta import'!B37))="-")),"source_file",IF(OR('Meta import'!C37="",OR(LOWER(TRIM('Meta import'!C37))="unknown",LOWER(TRIM('Meta import'!C37))="not applicable",LOWER(TRIM('Meta import'!C37))="n/a",LOWER(TRIM('Meta import'!C37))="na",LOWER(TRIM('Meta import'!C37))="pending",LOWER(TRIM('Meta import'!C37))="unavailable",LOWER(TRIM('Meta import'!C37))="denied",LOWER(TRIM('Meta import'!C37))="none",LOWER(TRIM('Meta import'!C37))="tbd",LOWER(TRIM('Meta import'!C37))="to be determined",LOWER(TRIM('Meta import'!C37))="-")),"source_reference",IF(OR('Meta import'!D37="",OR(LOWER(TRIM('Meta import'!D37))="unknown",LOWER(TRIM('Meta import'!D37))="not applicable",LOWER(TRIM('Meta import'!D37))="n/a",LOWER(TRIM('Meta import'!D37))="na",LOWER(TRIM('Meta import'!D37))="pending",LOWER(TRIM('Meta import'!D37))="unavailable",LOWER(TRIM('Meta import'!D37))="denied",LOWER(TRIM('Meta import'!D37))="none",LOWER(TRIM('Meta import'!D37))="tbd",LOWER(TRIM('Meta import'!D37))="to be determined",LOWER(TRIM('Meta import'!D37))="-")),"account_id",IF(OR('Meta import'!E37="",OR(LOWER(TRIM('Meta import'!E37))="unknown",LOWER(TRIM('Meta import'!E37))="not applicable",LOWER(TRIM('Meta import'!E37))="n/a",LOWER(TRIM('Meta import'!E37))="na",LOWER(TRIM('Meta import'!E37))="pending",LOWER(TRIM('Meta import'!E37))="unavailable",LOWER(TRIM('Meta import'!E37))="denied",LOWER(TRIM('Meta import'!E37))="none",LOWER(TRIM('Meta import'!E37))="tbd",LOWER(TRIM('Meta import'!E37))="to be determined",LOWER(TRIM('Meta import'!E37))="-")),"campaign_id",IF(OR('Meta import'!F37="",OR(LOWER(TRIM('Meta import'!F37))="unknown",LOWER(TRIM('Meta import'!F37))="not applicable",LOWER(TRIM('Meta import'!F37))="n/a",LOWER(TRIM('Meta import'!F37))="na",LOWER(TRIM('Meta import'!F37))="pending",LOWER(TRIM('Meta import'!F37))="unavailable",LOWER(TRIM('Meta import'!F37))="denied",LOWER(TRIM('Meta import'!F37))="none",LOWER(TRIM('Meta import'!F37))="tbd",LOWER(TRIM('Meta import'!F37))="to be determined",LOWER(TRIM('Meta import'!F37))="-")),"campaign_name",IF(OR('Meta import'!G37="",OR(LOWER(TRIM('Meta import'!G37))="unknown",LOWER(TRIM('Meta import'!G37))="not applicable",LOWER(TRIM('Meta import'!G37))="n/a",LOWER(TRIM('Meta import'!G37))="na",LOWER(TRIM('Meta import'!G37))="pending",LOWER(TRIM('Meta import'!G37))="unavailable",LOWER(TRIM('Meta import'!G37))="denied",LOWER(TRIM('Meta import'!G37))="none",LOWER(TRIM('Meta import'!G37))="tbd",LOWER(TRIM('Meta import'!G37))="to be determined",LOWER(TRIM('Meta import'!G37))="-")),"adset_id",IF(OR('Meta import'!H37="",OR(LOWER(TRIM('Meta import'!H37))="unknown",LOWER(TRIM('Meta import'!H37))="not applicable",LOWER(TRIM('Meta import'!H37))="n/a",LOWER(TRIM('Meta import'!H37))="na",LOWER(TRIM('Meta import'!H37))="pending",LOWER(TRIM('Meta import'!H37))="unavailable",LOWER(TRIM('Meta import'!H37))="denied",LOWER(TRIM('Meta import'!H37))="none",LOWER(TRIM('Meta import'!H37))="tbd",LOWER(TRIM('Meta import'!H37))="to be determined",LOWER(TRIM('Meta import'!H37))="-")),"adset_name",IF(OR('Meta import'!I37="",OR(LOWER(TRIM('Meta import'!I37))="unknown",LOWER(TRIM('Meta import'!I37))="not applicable",LOWER(TRIM('Meta import'!I37))="n/a",LOWER(TRIM('Meta import'!I37))="na",LOWER(TRIM('Meta import'!I37))="pending",LOWER(TRIM('Meta import'!I37))="unavailable",LOWER(TRIM('Meta import'!I37))="denied",LOWER(TRIM('Meta import'!I37))="none",LOWER(TRIM('Meta import'!I37))="tbd",LOWER(TRIM('Meta import'!I37))="to be determined",LOWER(TRIM('Meta import'!I37))="-")),"ad_id",IF(OR('Meta import'!J37="",OR(LOWER(TRIM('Meta import'!J37))="unknown",LOWER(TRIM('Meta import'!J37))="not applicable",LOWER(TRIM('Meta import'!J37))="n/a",LOWER(TRIM('Meta import'!J37))="na",LOWER(TRIM('Meta import'!J37))="pending",LOWER(TRIM('Meta import'!J37))="unavailable",LOWER(TRIM('Meta import'!J37))="denied",LOWER(TRIM('Meta import'!J37))="none",LOWER(TRIM('Meta import'!J37))="tbd",LOWER(TRIM('Meta import'!J37))="to be determined",LOWER(TRIM('Meta import'!J37))="-")),"ad_name",IF(OR('Meta import'!K37="",OR(LOWER(TRIM('Meta import'!K37))="unknown",LOWER(TRIM('Meta import'!K37))="not applicable",LOWER(TRIM('Meta import'!K37))="n/a",LOWER(TRIM('Meta import'!K37))="na",LOWER(TRIM('Meta import'!K37))="pending",LOWER(TRIM('Meta import'!K37))="unavailable",LOWER(TRIM('Meta import'!K37))="denied",LOWER(TRIM('Meta import'!K37))="none",LOWER(TRIM('Meta import'!K37))="tbd",LOWER(TRIM('Meta import'!K37))="to be determined",LOWER(TRIM('Meta import'!K37))="-")),"date_start",IF(OR('Meta import'!L37="",OR(LOWER(TRIM('Meta import'!L37))="unknown",LOWER(TRIM('Meta import'!L37))="not applicable",LOWER(TRIM('Meta import'!L37))="n/a",LOWER(TRIM('Meta import'!L37))="na",LOWER(TRIM('Meta import'!L37))="pending",LOWER(TRIM('Meta import'!L37))="unavailable",LOWER(TRIM('Meta import'!L37))="denied",LOWER(TRIM('Meta import'!L37))="none",LOWER(TRIM('Meta import'!L37))="tbd",LOWER(TRIM('Meta import'!L37))="to be determined",LOWER(TRIM('Meta import'!L37))="-")),"date_stop",IF(OR('Meta import'!M37="",OR(LOWER(TRIM('Meta import'!M37))="unknown",LOWER(TRIM('Meta import'!M37))="not applicable",LOWER(TRIM('Meta import'!M37))="n/a",LOWER(TRIM('Meta import'!M37))="na",LOWER(TRIM('Meta import'!M37))="pending",LOWER(TRIM('Meta import'!M37))="unavailable",LOWER(TRIM('Meta import'!M37))="denied",LOWER(TRIM('Meta import'!M37))="none",LOWER(TRIM('Meta import'!M37))="tbd",LOWER(TRIM('Meta import'!M37))="to be determined",LOWER(TRIM('Meta import'!M37))="-")),"currency",IF(OR('Meta import'!N37="",OR(LOWER(TRIM('Meta import'!N37))="unknown",LOWER(TRIM('Meta import'!N37))="not applicable",LOWER(TRIM('Meta import'!N37))="n/a",LOWER(TRIM('Meta import'!N37))="na",LOWER(TRIM('Meta import'!N37))="pending",LOWER(TRIM('Meta import'!N37))="unavailable",LOWER(TRIM('Meta import'!N37))="denied",LOWER(TRIM('Meta import'!N37))="none",LOWER(TRIM('Meta import'!N37))="tbd",LOWER(TRIM('Meta import'!N37))="to be determined",LOWER(TRIM('Meta import'!N37))="-")),"spend",IF(OR('Meta import'!O37="",OR(LOWER(TRIM('Meta import'!O37))="unknown",LOWER(TRIM('Meta import'!O37))="not applicable",LOWER(TRIM('Meta import'!O37))="n/a",LOWER(TRIM('Meta import'!O37))="na",LOWER(TRIM('Meta import'!O37))="pending",LOWER(TRIM('Meta import'!O37))="unavailable",LOWER(TRIM('Meta import'!O37))="denied",LOWER(TRIM('Meta import'!O37))="none",LOWER(TRIM('Meta import'!O37))="tbd",LOWER(TRIM('Meta import'!O37))="to be determined",LOWER(TRIM('Meta import'!O37))="-")),"impressions",IF(OR('Meta import'!P37="",OR(LOWER(TRIM('Meta import'!P37))="unknown",LOWER(TRIM('Meta import'!P37))="not applicable",LOWER(TRIM('Meta import'!P37))="n/a",LOWER(TRIM('Meta import'!P37))="na",LOWER(TRIM('Meta import'!P37))="pending",LOWER(TRIM('Meta import'!P37))="unavailable",LOWER(TRIM('Meta import'!P37))="denied",LOWER(TRIM('Meta import'!P37))="none",LOWER(TRIM('Meta import'!P37))="tbd",LOWER(TRIM('Meta import'!P37))="to be determined",LOWER(TRIM('Meta import'!P37))="-")),"link_clicks",IF(OR('Meta import'!Q37="",OR(LOWER(TRIM('Meta import'!Q37))="unknown",LOWER(TRIM('Meta import'!Q37))="not applicable",LOWER(TRIM('Meta import'!Q37))="n/a",LOWER(TRIM('Meta import'!Q37))="na",LOWER(TRIM('Meta import'!Q37))="pending",LOWER(TRIM('Meta import'!Q37))="unavailable",LOWER(TRIM('Meta import'!Q37))="denied",LOWER(TRIM('Meta import'!Q37))="none",LOWER(TRIM('Meta import'!Q37))="tbd",LOWER(TRIM('Meta import'!Q37))="to be determined",LOWER(TRIM('Meta import'!Q37))="-")),"platform_action_name",IF(OR('Meta import'!R37="",OR(LOWER(TRIM('Meta import'!R37))="unknown",LOWER(TRIM('Meta import'!R37))="not applicable",LOWER(TRIM('Meta import'!R37))="n/a",LOWER(TRIM('Meta import'!R37))="na",LOWER(TRIM('Meta import'!R37))="pending",LOWER(TRIM('Meta import'!R37))="unavailable",LOWER(TRIM('Meta import'!R37))="denied",LOWER(TRIM('Meta import'!R37))="none",LOWER(TRIM('Meta import'!R37))="tbd",LOWER(TRIM('Meta import'!R37))="to be determined",LOWER(TRIM('Meta import'!R37))="-")),"platform_attributed_actions","source_row_id")))))))))))))))))),IF(D69="INVALID_NUMERIC",IF(NOT(ISNUMBER('Meta import'!N37)),"spend",IF(OR(NOT(ISNUMBER('Meta import'!O37)),'Meta import'!O37&lt;&gt;INT('Meta import'!O37)),"impressions",IF(OR(NOT(ISNUMBER('Meta import'!P37)),'Meta import'!P37&lt;&gt;INT('Meta import'!P37)),"link_clicks",IF(OR(NOT(ISNUMBER('Meta import'!R37)),'Meta import'!R37&lt;&gt;INT('Meta import'!R37)),"platform_attributed_actions","spend")))),IF(D69="NEGATIVE_VALUE",IF('Meta import'!N37&lt;0,"spend",IF('Meta import'!O37&lt;0,"impressions",IF('Meta import'!P37&lt;0,"link_clicks",IF('Meta import'!R37&lt;0,"platform_attributed_actions","spend")))),IF(D69="DUPLICATE_GRAIN_GROUP","ad_id",IF(D69="MIXED_ACCOUNT","account_id",IF(D69="MIXED_CURRENCY","currency",IF(D69="OUT_OF_SCOPE_WINDOW","date_start",IF(D69="MIXED_ACTION","platform_action_name","source_row_id"))))))))</x:f>
        <x:v>source_row_id</x:v>
      </x:c>
      <x:c r="D69" t="str">
        <x:f>IF('Meta import'!T37="","",'Meta import'!T37)</x:f>
      </x:c>
      <x:c r="E69" t="str">
        <x:f>IF(D69="","","Hold")</x:f>
      </x:c>
      <x:c r="F69" t="str">
        <x:f>IF(D69="","","Resolve the cited source row and refresh the report.")</x:f>
      </x:c>
      <x:c r="G69" t="str">
        <x:f>IF(D69="","",B69&amp;" "&amp;C69&amp;" "&amp;D69)</x:f>
      </x:c>
    </x:row>
    <x:row r="70">
      <x:c r="A70" t="str">
        <x:v>meta</x:v>
      </x:c>
      <x:c r="B70" t="str">
        <x:f>IF('Meta import'!A38="","",'Meta import'!A38)</x:f>
      </x:c>
      <x:c r="C70" t="str">
        <x:f>IF(D70="MISSING_OR_PLACEHOLDER",IF(OR('Meta import'!A38="",OR(LOWER(TRIM('Meta import'!A38))="unknown",LOWER(TRIM('Meta import'!A38))="not applicable",LOWER(TRIM('Meta import'!A38))="n/a",LOWER(TRIM('Meta import'!A38))="na",LOWER(TRIM('Meta import'!A38))="pending",LOWER(TRIM('Meta import'!A38))="unavailable",LOWER(TRIM('Meta import'!A38))="denied",LOWER(TRIM('Meta import'!A38))="none",LOWER(TRIM('Meta import'!A38))="tbd",LOWER(TRIM('Meta import'!A38))="to be determined",LOWER(TRIM('Meta import'!A38))="-")),"source_row_id",IF(OR('Meta import'!B38="",OR(LOWER(TRIM('Meta import'!B38))="unknown",LOWER(TRIM('Meta import'!B38))="not applicable",LOWER(TRIM('Meta import'!B38))="n/a",LOWER(TRIM('Meta import'!B38))="na",LOWER(TRIM('Meta import'!B38))="pending",LOWER(TRIM('Meta import'!B38))="unavailable",LOWER(TRIM('Meta import'!B38))="denied",LOWER(TRIM('Meta import'!B38))="none",LOWER(TRIM('Meta import'!B38))="tbd",LOWER(TRIM('Meta import'!B38))="to be determined",LOWER(TRIM('Meta import'!B38))="-")),"source_file",IF(OR('Meta import'!C38="",OR(LOWER(TRIM('Meta import'!C38))="unknown",LOWER(TRIM('Meta import'!C38))="not applicable",LOWER(TRIM('Meta import'!C38))="n/a",LOWER(TRIM('Meta import'!C38))="na",LOWER(TRIM('Meta import'!C38))="pending",LOWER(TRIM('Meta import'!C38))="unavailable",LOWER(TRIM('Meta import'!C38))="denied",LOWER(TRIM('Meta import'!C38))="none",LOWER(TRIM('Meta import'!C38))="tbd",LOWER(TRIM('Meta import'!C38))="to be determined",LOWER(TRIM('Meta import'!C38))="-")),"source_reference",IF(OR('Meta import'!D38="",OR(LOWER(TRIM('Meta import'!D38))="unknown",LOWER(TRIM('Meta import'!D38))="not applicable",LOWER(TRIM('Meta import'!D38))="n/a",LOWER(TRIM('Meta import'!D38))="na",LOWER(TRIM('Meta import'!D38))="pending",LOWER(TRIM('Meta import'!D38))="unavailable",LOWER(TRIM('Meta import'!D38))="denied",LOWER(TRIM('Meta import'!D38))="none",LOWER(TRIM('Meta import'!D38))="tbd",LOWER(TRIM('Meta import'!D38))="to be determined",LOWER(TRIM('Meta import'!D38))="-")),"account_id",IF(OR('Meta import'!E38="",OR(LOWER(TRIM('Meta import'!E38))="unknown",LOWER(TRIM('Meta import'!E38))="not applicable",LOWER(TRIM('Meta import'!E38))="n/a",LOWER(TRIM('Meta import'!E38))="na",LOWER(TRIM('Meta import'!E38))="pending",LOWER(TRIM('Meta import'!E38))="unavailable",LOWER(TRIM('Meta import'!E38))="denied",LOWER(TRIM('Meta import'!E38))="none",LOWER(TRIM('Meta import'!E38))="tbd",LOWER(TRIM('Meta import'!E38))="to be determined",LOWER(TRIM('Meta import'!E38))="-")),"campaign_id",IF(OR('Meta import'!F38="",OR(LOWER(TRIM('Meta import'!F38))="unknown",LOWER(TRIM('Meta import'!F38))="not applicable",LOWER(TRIM('Meta import'!F38))="n/a",LOWER(TRIM('Meta import'!F38))="na",LOWER(TRIM('Meta import'!F38))="pending",LOWER(TRIM('Meta import'!F38))="unavailable",LOWER(TRIM('Meta import'!F38))="denied",LOWER(TRIM('Meta import'!F38))="none",LOWER(TRIM('Meta import'!F38))="tbd",LOWER(TRIM('Meta import'!F38))="to be determined",LOWER(TRIM('Meta import'!F38))="-")),"campaign_name",IF(OR('Meta import'!G38="",OR(LOWER(TRIM('Meta import'!G38))="unknown",LOWER(TRIM('Meta import'!G38))="not applicable",LOWER(TRIM('Meta import'!G38))="n/a",LOWER(TRIM('Meta import'!G38))="na",LOWER(TRIM('Meta import'!G38))="pending",LOWER(TRIM('Meta import'!G38))="unavailable",LOWER(TRIM('Meta import'!G38))="denied",LOWER(TRIM('Meta import'!G38))="none",LOWER(TRIM('Meta import'!G38))="tbd",LOWER(TRIM('Meta import'!G38))="to be determined",LOWER(TRIM('Meta import'!G38))="-")),"adset_id",IF(OR('Meta import'!H38="",OR(LOWER(TRIM('Meta import'!H38))="unknown",LOWER(TRIM('Meta import'!H38))="not applicable",LOWER(TRIM('Meta import'!H38))="n/a",LOWER(TRIM('Meta import'!H38))="na",LOWER(TRIM('Meta import'!H38))="pending",LOWER(TRIM('Meta import'!H38))="unavailable",LOWER(TRIM('Meta import'!H38))="denied",LOWER(TRIM('Meta import'!H38))="none",LOWER(TRIM('Meta import'!H38))="tbd",LOWER(TRIM('Meta import'!H38))="to be determined",LOWER(TRIM('Meta import'!H38))="-")),"adset_name",IF(OR('Meta import'!I38="",OR(LOWER(TRIM('Meta import'!I38))="unknown",LOWER(TRIM('Meta import'!I38))="not applicable",LOWER(TRIM('Meta import'!I38))="n/a",LOWER(TRIM('Meta import'!I38))="na",LOWER(TRIM('Meta import'!I38))="pending",LOWER(TRIM('Meta import'!I38))="unavailable",LOWER(TRIM('Meta import'!I38))="denied",LOWER(TRIM('Meta import'!I38))="none",LOWER(TRIM('Meta import'!I38))="tbd",LOWER(TRIM('Meta import'!I38))="to be determined",LOWER(TRIM('Meta import'!I38))="-")),"ad_id",IF(OR('Meta import'!J38="",OR(LOWER(TRIM('Meta import'!J38))="unknown",LOWER(TRIM('Meta import'!J38))="not applicable",LOWER(TRIM('Meta import'!J38))="n/a",LOWER(TRIM('Meta import'!J38))="na",LOWER(TRIM('Meta import'!J38))="pending",LOWER(TRIM('Meta import'!J38))="unavailable",LOWER(TRIM('Meta import'!J38))="denied",LOWER(TRIM('Meta import'!J38))="none",LOWER(TRIM('Meta import'!J38))="tbd",LOWER(TRIM('Meta import'!J38))="to be determined",LOWER(TRIM('Meta import'!J38))="-")),"ad_name",IF(OR('Meta import'!K38="",OR(LOWER(TRIM('Meta import'!K38))="unknown",LOWER(TRIM('Meta import'!K38))="not applicable",LOWER(TRIM('Meta import'!K38))="n/a",LOWER(TRIM('Meta import'!K38))="na",LOWER(TRIM('Meta import'!K38))="pending",LOWER(TRIM('Meta import'!K38))="unavailable",LOWER(TRIM('Meta import'!K38))="denied",LOWER(TRIM('Meta import'!K38))="none",LOWER(TRIM('Meta import'!K38))="tbd",LOWER(TRIM('Meta import'!K38))="to be determined",LOWER(TRIM('Meta import'!K38))="-")),"date_start",IF(OR('Meta import'!L38="",OR(LOWER(TRIM('Meta import'!L38))="unknown",LOWER(TRIM('Meta import'!L38))="not applicable",LOWER(TRIM('Meta import'!L38))="n/a",LOWER(TRIM('Meta import'!L38))="na",LOWER(TRIM('Meta import'!L38))="pending",LOWER(TRIM('Meta import'!L38))="unavailable",LOWER(TRIM('Meta import'!L38))="denied",LOWER(TRIM('Meta import'!L38))="none",LOWER(TRIM('Meta import'!L38))="tbd",LOWER(TRIM('Meta import'!L38))="to be determined",LOWER(TRIM('Meta import'!L38))="-")),"date_stop",IF(OR('Meta import'!M38="",OR(LOWER(TRIM('Meta import'!M38))="unknown",LOWER(TRIM('Meta import'!M38))="not applicable",LOWER(TRIM('Meta import'!M38))="n/a",LOWER(TRIM('Meta import'!M38))="na",LOWER(TRIM('Meta import'!M38))="pending",LOWER(TRIM('Meta import'!M38))="unavailable",LOWER(TRIM('Meta import'!M38))="denied",LOWER(TRIM('Meta import'!M38))="none",LOWER(TRIM('Meta import'!M38))="tbd",LOWER(TRIM('Meta import'!M38))="to be determined",LOWER(TRIM('Meta import'!M38))="-")),"currency",IF(OR('Meta import'!N38="",OR(LOWER(TRIM('Meta import'!N38))="unknown",LOWER(TRIM('Meta import'!N38))="not applicable",LOWER(TRIM('Meta import'!N38))="n/a",LOWER(TRIM('Meta import'!N38))="na",LOWER(TRIM('Meta import'!N38))="pending",LOWER(TRIM('Meta import'!N38))="unavailable",LOWER(TRIM('Meta import'!N38))="denied",LOWER(TRIM('Meta import'!N38))="none",LOWER(TRIM('Meta import'!N38))="tbd",LOWER(TRIM('Meta import'!N38))="to be determined",LOWER(TRIM('Meta import'!N38))="-")),"spend",IF(OR('Meta import'!O38="",OR(LOWER(TRIM('Meta import'!O38))="unknown",LOWER(TRIM('Meta import'!O38))="not applicable",LOWER(TRIM('Meta import'!O38))="n/a",LOWER(TRIM('Meta import'!O38))="na",LOWER(TRIM('Meta import'!O38))="pending",LOWER(TRIM('Meta import'!O38))="unavailable",LOWER(TRIM('Meta import'!O38))="denied",LOWER(TRIM('Meta import'!O38))="none",LOWER(TRIM('Meta import'!O38))="tbd",LOWER(TRIM('Meta import'!O38))="to be determined",LOWER(TRIM('Meta import'!O38))="-")),"impressions",IF(OR('Meta import'!P38="",OR(LOWER(TRIM('Meta import'!P38))="unknown",LOWER(TRIM('Meta import'!P38))="not applicable",LOWER(TRIM('Meta import'!P38))="n/a",LOWER(TRIM('Meta import'!P38))="na",LOWER(TRIM('Meta import'!P38))="pending",LOWER(TRIM('Meta import'!P38))="unavailable",LOWER(TRIM('Meta import'!P38))="denied",LOWER(TRIM('Meta import'!P38))="none",LOWER(TRIM('Meta import'!P38))="tbd",LOWER(TRIM('Meta import'!P38))="to be determined",LOWER(TRIM('Meta import'!P38))="-")),"link_clicks",IF(OR('Meta import'!Q38="",OR(LOWER(TRIM('Meta import'!Q38))="unknown",LOWER(TRIM('Meta import'!Q38))="not applicable",LOWER(TRIM('Meta import'!Q38))="n/a",LOWER(TRIM('Meta import'!Q38))="na",LOWER(TRIM('Meta import'!Q38))="pending",LOWER(TRIM('Meta import'!Q38))="unavailable",LOWER(TRIM('Meta import'!Q38))="denied",LOWER(TRIM('Meta import'!Q38))="none",LOWER(TRIM('Meta import'!Q38))="tbd",LOWER(TRIM('Meta import'!Q38))="to be determined",LOWER(TRIM('Meta import'!Q38))="-")),"platform_action_name",IF(OR('Meta import'!R38="",OR(LOWER(TRIM('Meta import'!R38))="unknown",LOWER(TRIM('Meta import'!R38))="not applicable",LOWER(TRIM('Meta import'!R38))="n/a",LOWER(TRIM('Meta import'!R38))="na",LOWER(TRIM('Meta import'!R38))="pending",LOWER(TRIM('Meta import'!R38))="unavailable",LOWER(TRIM('Meta import'!R38))="denied",LOWER(TRIM('Meta import'!R38))="none",LOWER(TRIM('Meta import'!R38))="tbd",LOWER(TRIM('Meta import'!R38))="to be determined",LOWER(TRIM('Meta import'!R38))="-")),"platform_attributed_actions","source_row_id")))))))))))))))))),IF(D70="INVALID_NUMERIC",IF(NOT(ISNUMBER('Meta import'!N38)),"spend",IF(OR(NOT(ISNUMBER('Meta import'!O38)),'Meta import'!O38&lt;&gt;INT('Meta import'!O38)),"impressions",IF(OR(NOT(ISNUMBER('Meta import'!P38)),'Meta import'!P38&lt;&gt;INT('Meta import'!P38)),"link_clicks",IF(OR(NOT(ISNUMBER('Meta import'!R38)),'Meta import'!R38&lt;&gt;INT('Meta import'!R38)),"platform_attributed_actions","spend")))),IF(D70="NEGATIVE_VALUE",IF('Meta import'!N38&lt;0,"spend",IF('Meta import'!O38&lt;0,"impressions",IF('Meta import'!P38&lt;0,"link_clicks",IF('Meta import'!R38&lt;0,"platform_attributed_actions","spend")))),IF(D70="DUPLICATE_GRAIN_GROUP","ad_id",IF(D70="MIXED_ACCOUNT","account_id",IF(D70="MIXED_CURRENCY","currency",IF(D70="OUT_OF_SCOPE_WINDOW","date_start",IF(D70="MIXED_ACTION","platform_action_name","source_row_id"))))))))</x:f>
        <x:v>source_row_id</x:v>
      </x:c>
      <x:c r="D70" t="str">
        <x:f>IF('Meta import'!T38="","",'Meta import'!T38)</x:f>
      </x:c>
      <x:c r="E70" t="str">
        <x:f>IF(D70="","","Hold")</x:f>
      </x:c>
      <x:c r="F70" t="str">
        <x:f>IF(D70="","","Resolve the cited source row and refresh the report.")</x:f>
      </x:c>
      <x:c r="G70" t="str">
        <x:f>IF(D70="","",B70&amp;" "&amp;C70&amp;" "&amp;D70)</x:f>
      </x:c>
    </x:row>
    <x:row r="71">
      <x:c r="A71" t="str">
        <x:v>meta</x:v>
      </x:c>
      <x:c r="B71" t="str">
        <x:f>IF('Meta import'!A39="","",'Meta import'!A39)</x:f>
      </x:c>
      <x:c r="C71" t="str">
        <x:f>IF(D71="MISSING_OR_PLACEHOLDER",IF(OR('Meta import'!A39="",OR(LOWER(TRIM('Meta import'!A39))="unknown",LOWER(TRIM('Meta import'!A39))="not applicable",LOWER(TRIM('Meta import'!A39))="n/a",LOWER(TRIM('Meta import'!A39))="na",LOWER(TRIM('Meta import'!A39))="pending",LOWER(TRIM('Meta import'!A39))="unavailable",LOWER(TRIM('Meta import'!A39))="denied",LOWER(TRIM('Meta import'!A39))="none",LOWER(TRIM('Meta import'!A39))="tbd",LOWER(TRIM('Meta import'!A39))="to be determined",LOWER(TRIM('Meta import'!A39))="-")),"source_row_id",IF(OR('Meta import'!B39="",OR(LOWER(TRIM('Meta import'!B39))="unknown",LOWER(TRIM('Meta import'!B39))="not applicable",LOWER(TRIM('Meta import'!B39))="n/a",LOWER(TRIM('Meta import'!B39))="na",LOWER(TRIM('Meta import'!B39))="pending",LOWER(TRIM('Meta import'!B39))="unavailable",LOWER(TRIM('Meta import'!B39))="denied",LOWER(TRIM('Meta import'!B39))="none",LOWER(TRIM('Meta import'!B39))="tbd",LOWER(TRIM('Meta import'!B39))="to be determined",LOWER(TRIM('Meta import'!B39))="-")),"source_file",IF(OR('Meta import'!C39="",OR(LOWER(TRIM('Meta import'!C39))="unknown",LOWER(TRIM('Meta import'!C39))="not applicable",LOWER(TRIM('Meta import'!C39))="n/a",LOWER(TRIM('Meta import'!C39))="na",LOWER(TRIM('Meta import'!C39))="pending",LOWER(TRIM('Meta import'!C39))="unavailable",LOWER(TRIM('Meta import'!C39))="denied",LOWER(TRIM('Meta import'!C39))="none",LOWER(TRIM('Meta import'!C39))="tbd",LOWER(TRIM('Meta import'!C39))="to be determined",LOWER(TRIM('Meta import'!C39))="-")),"source_reference",IF(OR('Meta import'!D39="",OR(LOWER(TRIM('Meta import'!D39))="unknown",LOWER(TRIM('Meta import'!D39))="not applicable",LOWER(TRIM('Meta import'!D39))="n/a",LOWER(TRIM('Meta import'!D39))="na",LOWER(TRIM('Meta import'!D39))="pending",LOWER(TRIM('Meta import'!D39))="unavailable",LOWER(TRIM('Meta import'!D39))="denied",LOWER(TRIM('Meta import'!D39))="none",LOWER(TRIM('Meta import'!D39))="tbd",LOWER(TRIM('Meta import'!D39))="to be determined",LOWER(TRIM('Meta import'!D39))="-")),"account_id",IF(OR('Meta import'!E39="",OR(LOWER(TRIM('Meta import'!E39))="unknown",LOWER(TRIM('Meta import'!E39))="not applicable",LOWER(TRIM('Meta import'!E39))="n/a",LOWER(TRIM('Meta import'!E39))="na",LOWER(TRIM('Meta import'!E39))="pending",LOWER(TRIM('Meta import'!E39))="unavailable",LOWER(TRIM('Meta import'!E39))="denied",LOWER(TRIM('Meta import'!E39))="none",LOWER(TRIM('Meta import'!E39))="tbd",LOWER(TRIM('Meta import'!E39))="to be determined",LOWER(TRIM('Meta import'!E39))="-")),"campaign_id",IF(OR('Meta import'!F39="",OR(LOWER(TRIM('Meta import'!F39))="unknown",LOWER(TRIM('Meta import'!F39))="not applicable",LOWER(TRIM('Meta import'!F39))="n/a",LOWER(TRIM('Meta import'!F39))="na",LOWER(TRIM('Meta import'!F39))="pending",LOWER(TRIM('Meta import'!F39))="unavailable",LOWER(TRIM('Meta import'!F39))="denied",LOWER(TRIM('Meta import'!F39))="none",LOWER(TRIM('Meta import'!F39))="tbd",LOWER(TRIM('Meta import'!F39))="to be determined",LOWER(TRIM('Meta import'!F39))="-")),"campaign_name",IF(OR('Meta import'!G39="",OR(LOWER(TRIM('Meta import'!G39))="unknown",LOWER(TRIM('Meta import'!G39))="not applicable",LOWER(TRIM('Meta import'!G39))="n/a",LOWER(TRIM('Meta import'!G39))="na",LOWER(TRIM('Meta import'!G39))="pending",LOWER(TRIM('Meta import'!G39))="unavailable",LOWER(TRIM('Meta import'!G39))="denied",LOWER(TRIM('Meta import'!G39))="none",LOWER(TRIM('Meta import'!G39))="tbd",LOWER(TRIM('Meta import'!G39))="to be determined",LOWER(TRIM('Meta import'!G39))="-")),"adset_id",IF(OR('Meta import'!H39="",OR(LOWER(TRIM('Meta import'!H39))="unknown",LOWER(TRIM('Meta import'!H39))="not applicable",LOWER(TRIM('Meta import'!H39))="n/a",LOWER(TRIM('Meta import'!H39))="na",LOWER(TRIM('Meta import'!H39))="pending",LOWER(TRIM('Meta import'!H39))="unavailable",LOWER(TRIM('Meta import'!H39))="denied",LOWER(TRIM('Meta import'!H39))="none",LOWER(TRIM('Meta import'!H39))="tbd",LOWER(TRIM('Meta import'!H39))="to be determined",LOWER(TRIM('Meta import'!H39))="-")),"adset_name",IF(OR('Meta import'!I39="",OR(LOWER(TRIM('Meta import'!I39))="unknown",LOWER(TRIM('Meta import'!I39))="not applicable",LOWER(TRIM('Meta import'!I39))="n/a",LOWER(TRIM('Meta import'!I39))="na",LOWER(TRIM('Meta import'!I39))="pending",LOWER(TRIM('Meta import'!I39))="unavailable",LOWER(TRIM('Meta import'!I39))="denied",LOWER(TRIM('Meta import'!I39))="none",LOWER(TRIM('Meta import'!I39))="tbd",LOWER(TRIM('Meta import'!I39))="to be determined",LOWER(TRIM('Meta import'!I39))="-")),"ad_id",IF(OR('Meta import'!J39="",OR(LOWER(TRIM('Meta import'!J39))="unknown",LOWER(TRIM('Meta import'!J39))="not applicable",LOWER(TRIM('Meta import'!J39))="n/a",LOWER(TRIM('Meta import'!J39))="na",LOWER(TRIM('Meta import'!J39))="pending",LOWER(TRIM('Meta import'!J39))="unavailable",LOWER(TRIM('Meta import'!J39))="denied",LOWER(TRIM('Meta import'!J39))="none",LOWER(TRIM('Meta import'!J39))="tbd",LOWER(TRIM('Meta import'!J39))="to be determined",LOWER(TRIM('Meta import'!J39))="-")),"ad_name",IF(OR('Meta import'!K39="",OR(LOWER(TRIM('Meta import'!K39))="unknown",LOWER(TRIM('Meta import'!K39))="not applicable",LOWER(TRIM('Meta import'!K39))="n/a",LOWER(TRIM('Meta import'!K39))="na",LOWER(TRIM('Meta import'!K39))="pending",LOWER(TRIM('Meta import'!K39))="unavailable",LOWER(TRIM('Meta import'!K39))="denied",LOWER(TRIM('Meta import'!K39))="none",LOWER(TRIM('Meta import'!K39))="tbd",LOWER(TRIM('Meta import'!K39))="to be determined",LOWER(TRIM('Meta import'!K39))="-")),"date_start",IF(OR('Meta import'!L39="",OR(LOWER(TRIM('Meta import'!L39))="unknown",LOWER(TRIM('Meta import'!L39))="not applicable",LOWER(TRIM('Meta import'!L39))="n/a",LOWER(TRIM('Meta import'!L39))="na",LOWER(TRIM('Meta import'!L39))="pending",LOWER(TRIM('Meta import'!L39))="unavailable",LOWER(TRIM('Meta import'!L39))="denied",LOWER(TRIM('Meta import'!L39))="none",LOWER(TRIM('Meta import'!L39))="tbd",LOWER(TRIM('Meta import'!L39))="to be determined",LOWER(TRIM('Meta import'!L39))="-")),"date_stop",IF(OR('Meta import'!M39="",OR(LOWER(TRIM('Meta import'!M39))="unknown",LOWER(TRIM('Meta import'!M39))="not applicable",LOWER(TRIM('Meta import'!M39))="n/a",LOWER(TRIM('Meta import'!M39))="na",LOWER(TRIM('Meta import'!M39))="pending",LOWER(TRIM('Meta import'!M39))="unavailable",LOWER(TRIM('Meta import'!M39))="denied",LOWER(TRIM('Meta import'!M39))="none",LOWER(TRIM('Meta import'!M39))="tbd",LOWER(TRIM('Meta import'!M39))="to be determined",LOWER(TRIM('Meta import'!M39))="-")),"currency",IF(OR('Meta import'!N39="",OR(LOWER(TRIM('Meta import'!N39))="unknown",LOWER(TRIM('Meta import'!N39))="not applicable",LOWER(TRIM('Meta import'!N39))="n/a",LOWER(TRIM('Meta import'!N39))="na",LOWER(TRIM('Meta import'!N39))="pending",LOWER(TRIM('Meta import'!N39))="unavailable",LOWER(TRIM('Meta import'!N39))="denied",LOWER(TRIM('Meta import'!N39))="none",LOWER(TRIM('Meta import'!N39))="tbd",LOWER(TRIM('Meta import'!N39))="to be determined",LOWER(TRIM('Meta import'!N39))="-")),"spend",IF(OR('Meta import'!O39="",OR(LOWER(TRIM('Meta import'!O39))="unknown",LOWER(TRIM('Meta import'!O39))="not applicable",LOWER(TRIM('Meta import'!O39))="n/a",LOWER(TRIM('Meta import'!O39))="na",LOWER(TRIM('Meta import'!O39))="pending",LOWER(TRIM('Meta import'!O39))="unavailable",LOWER(TRIM('Meta import'!O39))="denied",LOWER(TRIM('Meta import'!O39))="none",LOWER(TRIM('Meta import'!O39))="tbd",LOWER(TRIM('Meta import'!O39))="to be determined",LOWER(TRIM('Meta import'!O39))="-")),"impressions",IF(OR('Meta import'!P39="",OR(LOWER(TRIM('Meta import'!P39))="unknown",LOWER(TRIM('Meta import'!P39))="not applicable",LOWER(TRIM('Meta import'!P39))="n/a",LOWER(TRIM('Meta import'!P39))="na",LOWER(TRIM('Meta import'!P39))="pending",LOWER(TRIM('Meta import'!P39))="unavailable",LOWER(TRIM('Meta import'!P39))="denied",LOWER(TRIM('Meta import'!P39))="none",LOWER(TRIM('Meta import'!P39))="tbd",LOWER(TRIM('Meta import'!P39))="to be determined",LOWER(TRIM('Meta import'!P39))="-")),"link_clicks",IF(OR('Meta import'!Q39="",OR(LOWER(TRIM('Meta import'!Q39))="unknown",LOWER(TRIM('Meta import'!Q39))="not applicable",LOWER(TRIM('Meta import'!Q39))="n/a",LOWER(TRIM('Meta import'!Q39))="na",LOWER(TRIM('Meta import'!Q39))="pending",LOWER(TRIM('Meta import'!Q39))="unavailable",LOWER(TRIM('Meta import'!Q39))="denied",LOWER(TRIM('Meta import'!Q39))="none",LOWER(TRIM('Meta import'!Q39))="tbd",LOWER(TRIM('Meta import'!Q39))="to be determined",LOWER(TRIM('Meta import'!Q39))="-")),"platform_action_name",IF(OR('Meta import'!R39="",OR(LOWER(TRIM('Meta import'!R39))="unknown",LOWER(TRIM('Meta import'!R39))="not applicable",LOWER(TRIM('Meta import'!R39))="n/a",LOWER(TRIM('Meta import'!R39))="na",LOWER(TRIM('Meta import'!R39))="pending",LOWER(TRIM('Meta import'!R39))="unavailable",LOWER(TRIM('Meta import'!R39))="denied",LOWER(TRIM('Meta import'!R39))="none",LOWER(TRIM('Meta import'!R39))="tbd",LOWER(TRIM('Meta import'!R39))="to be determined",LOWER(TRIM('Meta import'!R39))="-")),"platform_attributed_actions","source_row_id")))))))))))))))))),IF(D71="INVALID_NUMERIC",IF(NOT(ISNUMBER('Meta import'!N39)),"spend",IF(OR(NOT(ISNUMBER('Meta import'!O39)),'Meta import'!O39&lt;&gt;INT('Meta import'!O39)),"impressions",IF(OR(NOT(ISNUMBER('Meta import'!P39)),'Meta import'!P39&lt;&gt;INT('Meta import'!P39)),"link_clicks",IF(OR(NOT(ISNUMBER('Meta import'!R39)),'Meta import'!R39&lt;&gt;INT('Meta import'!R39)),"platform_attributed_actions","spend")))),IF(D71="NEGATIVE_VALUE",IF('Meta import'!N39&lt;0,"spend",IF('Meta import'!O39&lt;0,"impressions",IF('Meta import'!P39&lt;0,"link_clicks",IF('Meta import'!R39&lt;0,"platform_attributed_actions","spend")))),IF(D71="DUPLICATE_GRAIN_GROUP","ad_id",IF(D71="MIXED_ACCOUNT","account_id",IF(D71="MIXED_CURRENCY","currency",IF(D71="OUT_OF_SCOPE_WINDOW","date_start",IF(D71="MIXED_ACTION","platform_action_name","source_row_id"))))))))</x:f>
        <x:v>source_row_id</x:v>
      </x:c>
      <x:c r="D71" t="str">
        <x:f>IF('Meta import'!T39="","",'Meta import'!T39)</x:f>
      </x:c>
      <x:c r="E71" t="str">
        <x:f>IF(D71="","","Hold")</x:f>
      </x:c>
      <x:c r="F71" t="str">
        <x:f>IF(D71="","","Resolve the cited source row and refresh the report.")</x:f>
      </x:c>
      <x:c r="G71" t="str">
        <x:f>IF(D71="","",B71&amp;" "&amp;C71&amp;" "&amp;D71)</x:f>
      </x:c>
    </x:row>
    <x:row r="72">
      <x:c r="A72" t="str">
        <x:v>meta</x:v>
      </x:c>
      <x:c r="B72" t="str">
        <x:f>IF('Meta import'!A40="","",'Meta import'!A40)</x:f>
      </x:c>
      <x:c r="C72" t="str">
        <x:f>IF(D72="MISSING_OR_PLACEHOLDER",IF(OR('Meta import'!A40="",OR(LOWER(TRIM('Meta import'!A40))="unknown",LOWER(TRIM('Meta import'!A40))="not applicable",LOWER(TRIM('Meta import'!A40))="n/a",LOWER(TRIM('Meta import'!A40))="na",LOWER(TRIM('Meta import'!A40))="pending",LOWER(TRIM('Meta import'!A40))="unavailable",LOWER(TRIM('Meta import'!A40))="denied",LOWER(TRIM('Meta import'!A40))="none",LOWER(TRIM('Meta import'!A40))="tbd",LOWER(TRIM('Meta import'!A40))="to be determined",LOWER(TRIM('Meta import'!A40))="-")),"source_row_id",IF(OR('Meta import'!B40="",OR(LOWER(TRIM('Meta import'!B40))="unknown",LOWER(TRIM('Meta import'!B40))="not applicable",LOWER(TRIM('Meta import'!B40))="n/a",LOWER(TRIM('Meta import'!B40))="na",LOWER(TRIM('Meta import'!B40))="pending",LOWER(TRIM('Meta import'!B40))="unavailable",LOWER(TRIM('Meta import'!B40))="denied",LOWER(TRIM('Meta import'!B40))="none",LOWER(TRIM('Meta import'!B40))="tbd",LOWER(TRIM('Meta import'!B40))="to be determined",LOWER(TRIM('Meta import'!B40))="-")),"source_file",IF(OR('Meta import'!C40="",OR(LOWER(TRIM('Meta import'!C40))="unknown",LOWER(TRIM('Meta import'!C40))="not applicable",LOWER(TRIM('Meta import'!C40))="n/a",LOWER(TRIM('Meta import'!C40))="na",LOWER(TRIM('Meta import'!C40))="pending",LOWER(TRIM('Meta import'!C40))="unavailable",LOWER(TRIM('Meta import'!C40))="denied",LOWER(TRIM('Meta import'!C40))="none",LOWER(TRIM('Meta import'!C40))="tbd",LOWER(TRIM('Meta import'!C40))="to be determined",LOWER(TRIM('Meta import'!C40))="-")),"source_reference",IF(OR('Meta import'!D40="",OR(LOWER(TRIM('Meta import'!D40))="unknown",LOWER(TRIM('Meta import'!D40))="not applicable",LOWER(TRIM('Meta import'!D40))="n/a",LOWER(TRIM('Meta import'!D40))="na",LOWER(TRIM('Meta import'!D40))="pending",LOWER(TRIM('Meta import'!D40))="unavailable",LOWER(TRIM('Meta import'!D40))="denied",LOWER(TRIM('Meta import'!D40))="none",LOWER(TRIM('Meta import'!D40))="tbd",LOWER(TRIM('Meta import'!D40))="to be determined",LOWER(TRIM('Meta import'!D40))="-")),"account_id",IF(OR('Meta import'!E40="",OR(LOWER(TRIM('Meta import'!E40))="unknown",LOWER(TRIM('Meta import'!E40))="not applicable",LOWER(TRIM('Meta import'!E40))="n/a",LOWER(TRIM('Meta import'!E40))="na",LOWER(TRIM('Meta import'!E40))="pending",LOWER(TRIM('Meta import'!E40))="unavailable",LOWER(TRIM('Meta import'!E40))="denied",LOWER(TRIM('Meta import'!E40))="none",LOWER(TRIM('Meta import'!E40))="tbd",LOWER(TRIM('Meta import'!E40))="to be determined",LOWER(TRIM('Meta import'!E40))="-")),"campaign_id",IF(OR('Meta import'!F40="",OR(LOWER(TRIM('Meta import'!F40))="unknown",LOWER(TRIM('Meta import'!F40))="not applicable",LOWER(TRIM('Meta import'!F40))="n/a",LOWER(TRIM('Meta import'!F40))="na",LOWER(TRIM('Meta import'!F40))="pending",LOWER(TRIM('Meta import'!F40))="unavailable",LOWER(TRIM('Meta import'!F40))="denied",LOWER(TRIM('Meta import'!F40))="none",LOWER(TRIM('Meta import'!F40))="tbd",LOWER(TRIM('Meta import'!F40))="to be determined",LOWER(TRIM('Meta import'!F40))="-")),"campaign_name",IF(OR('Meta import'!G40="",OR(LOWER(TRIM('Meta import'!G40))="unknown",LOWER(TRIM('Meta import'!G40))="not applicable",LOWER(TRIM('Meta import'!G40))="n/a",LOWER(TRIM('Meta import'!G40))="na",LOWER(TRIM('Meta import'!G40))="pending",LOWER(TRIM('Meta import'!G40))="unavailable",LOWER(TRIM('Meta import'!G40))="denied",LOWER(TRIM('Meta import'!G40))="none",LOWER(TRIM('Meta import'!G40))="tbd",LOWER(TRIM('Meta import'!G40))="to be determined",LOWER(TRIM('Meta import'!G40))="-")),"adset_id",IF(OR('Meta import'!H40="",OR(LOWER(TRIM('Meta import'!H40))="unknown",LOWER(TRIM('Meta import'!H40))="not applicable",LOWER(TRIM('Meta import'!H40))="n/a",LOWER(TRIM('Meta import'!H40))="na",LOWER(TRIM('Meta import'!H40))="pending",LOWER(TRIM('Meta import'!H40))="unavailable",LOWER(TRIM('Meta import'!H40))="denied",LOWER(TRIM('Meta import'!H40))="none",LOWER(TRIM('Meta import'!H40))="tbd",LOWER(TRIM('Meta import'!H40))="to be determined",LOWER(TRIM('Meta import'!H40))="-")),"adset_name",IF(OR('Meta import'!I40="",OR(LOWER(TRIM('Meta import'!I40))="unknown",LOWER(TRIM('Meta import'!I40))="not applicable",LOWER(TRIM('Meta import'!I40))="n/a",LOWER(TRIM('Meta import'!I40))="na",LOWER(TRIM('Meta import'!I40))="pending",LOWER(TRIM('Meta import'!I40))="unavailable",LOWER(TRIM('Meta import'!I40))="denied",LOWER(TRIM('Meta import'!I40))="none",LOWER(TRIM('Meta import'!I40))="tbd",LOWER(TRIM('Meta import'!I40))="to be determined",LOWER(TRIM('Meta import'!I40))="-")),"ad_id",IF(OR('Meta import'!J40="",OR(LOWER(TRIM('Meta import'!J40))="unknown",LOWER(TRIM('Meta import'!J40))="not applicable",LOWER(TRIM('Meta import'!J40))="n/a",LOWER(TRIM('Meta import'!J40))="na",LOWER(TRIM('Meta import'!J40))="pending",LOWER(TRIM('Meta import'!J40))="unavailable",LOWER(TRIM('Meta import'!J40))="denied",LOWER(TRIM('Meta import'!J40))="none",LOWER(TRIM('Meta import'!J40))="tbd",LOWER(TRIM('Meta import'!J40))="to be determined",LOWER(TRIM('Meta import'!J40))="-")),"ad_name",IF(OR('Meta import'!K40="",OR(LOWER(TRIM('Meta import'!K40))="unknown",LOWER(TRIM('Meta import'!K40))="not applicable",LOWER(TRIM('Meta import'!K40))="n/a",LOWER(TRIM('Meta import'!K40))="na",LOWER(TRIM('Meta import'!K40))="pending",LOWER(TRIM('Meta import'!K40))="unavailable",LOWER(TRIM('Meta import'!K40))="denied",LOWER(TRIM('Meta import'!K40))="none",LOWER(TRIM('Meta import'!K40))="tbd",LOWER(TRIM('Meta import'!K40))="to be determined",LOWER(TRIM('Meta import'!K40))="-")),"date_start",IF(OR('Meta import'!L40="",OR(LOWER(TRIM('Meta import'!L40))="unknown",LOWER(TRIM('Meta import'!L40))="not applicable",LOWER(TRIM('Meta import'!L40))="n/a",LOWER(TRIM('Meta import'!L40))="na",LOWER(TRIM('Meta import'!L40))="pending",LOWER(TRIM('Meta import'!L40))="unavailable",LOWER(TRIM('Meta import'!L40))="denied",LOWER(TRIM('Meta import'!L40))="none",LOWER(TRIM('Meta import'!L40))="tbd",LOWER(TRIM('Meta import'!L40))="to be determined",LOWER(TRIM('Meta import'!L40))="-")),"date_stop",IF(OR('Meta import'!M40="",OR(LOWER(TRIM('Meta import'!M40))="unknown",LOWER(TRIM('Meta import'!M40))="not applicable",LOWER(TRIM('Meta import'!M40))="n/a",LOWER(TRIM('Meta import'!M40))="na",LOWER(TRIM('Meta import'!M40))="pending",LOWER(TRIM('Meta import'!M40))="unavailable",LOWER(TRIM('Meta import'!M40))="denied",LOWER(TRIM('Meta import'!M40))="none",LOWER(TRIM('Meta import'!M40))="tbd",LOWER(TRIM('Meta import'!M40))="to be determined",LOWER(TRIM('Meta import'!M40))="-")),"currency",IF(OR('Meta import'!N40="",OR(LOWER(TRIM('Meta import'!N40))="unknown",LOWER(TRIM('Meta import'!N40))="not applicable",LOWER(TRIM('Meta import'!N40))="n/a",LOWER(TRIM('Meta import'!N40))="na",LOWER(TRIM('Meta import'!N40))="pending",LOWER(TRIM('Meta import'!N40))="unavailable",LOWER(TRIM('Meta import'!N40))="denied",LOWER(TRIM('Meta import'!N40))="none",LOWER(TRIM('Meta import'!N40))="tbd",LOWER(TRIM('Meta import'!N40))="to be determined",LOWER(TRIM('Meta import'!N40))="-")),"spend",IF(OR('Meta import'!O40="",OR(LOWER(TRIM('Meta import'!O40))="unknown",LOWER(TRIM('Meta import'!O40))="not applicable",LOWER(TRIM('Meta import'!O40))="n/a",LOWER(TRIM('Meta import'!O40))="na",LOWER(TRIM('Meta import'!O40))="pending",LOWER(TRIM('Meta import'!O40))="unavailable",LOWER(TRIM('Meta import'!O40))="denied",LOWER(TRIM('Meta import'!O40))="none",LOWER(TRIM('Meta import'!O40))="tbd",LOWER(TRIM('Meta import'!O40))="to be determined",LOWER(TRIM('Meta import'!O40))="-")),"impressions",IF(OR('Meta import'!P40="",OR(LOWER(TRIM('Meta import'!P40))="unknown",LOWER(TRIM('Meta import'!P40))="not applicable",LOWER(TRIM('Meta import'!P40))="n/a",LOWER(TRIM('Meta import'!P40))="na",LOWER(TRIM('Meta import'!P40))="pending",LOWER(TRIM('Meta import'!P40))="unavailable",LOWER(TRIM('Meta import'!P40))="denied",LOWER(TRIM('Meta import'!P40))="none",LOWER(TRIM('Meta import'!P40))="tbd",LOWER(TRIM('Meta import'!P40))="to be determined",LOWER(TRIM('Meta import'!P40))="-")),"link_clicks",IF(OR('Meta import'!Q40="",OR(LOWER(TRIM('Meta import'!Q40))="unknown",LOWER(TRIM('Meta import'!Q40))="not applicable",LOWER(TRIM('Meta import'!Q40))="n/a",LOWER(TRIM('Meta import'!Q40))="na",LOWER(TRIM('Meta import'!Q40))="pending",LOWER(TRIM('Meta import'!Q40))="unavailable",LOWER(TRIM('Meta import'!Q40))="denied",LOWER(TRIM('Meta import'!Q40))="none",LOWER(TRIM('Meta import'!Q40))="tbd",LOWER(TRIM('Meta import'!Q40))="to be determined",LOWER(TRIM('Meta import'!Q40))="-")),"platform_action_name",IF(OR('Meta import'!R40="",OR(LOWER(TRIM('Meta import'!R40))="unknown",LOWER(TRIM('Meta import'!R40))="not applicable",LOWER(TRIM('Meta import'!R40))="n/a",LOWER(TRIM('Meta import'!R40))="na",LOWER(TRIM('Meta import'!R40))="pending",LOWER(TRIM('Meta import'!R40))="unavailable",LOWER(TRIM('Meta import'!R40))="denied",LOWER(TRIM('Meta import'!R40))="none",LOWER(TRIM('Meta import'!R40))="tbd",LOWER(TRIM('Meta import'!R40))="to be determined",LOWER(TRIM('Meta import'!R40))="-")),"platform_attributed_actions","source_row_id")))))))))))))))))),IF(D72="INVALID_NUMERIC",IF(NOT(ISNUMBER('Meta import'!N40)),"spend",IF(OR(NOT(ISNUMBER('Meta import'!O40)),'Meta import'!O40&lt;&gt;INT('Meta import'!O40)),"impressions",IF(OR(NOT(ISNUMBER('Meta import'!P40)),'Meta import'!P40&lt;&gt;INT('Meta import'!P40)),"link_clicks",IF(OR(NOT(ISNUMBER('Meta import'!R40)),'Meta import'!R40&lt;&gt;INT('Meta import'!R40)),"platform_attributed_actions","spend")))),IF(D72="NEGATIVE_VALUE",IF('Meta import'!N40&lt;0,"spend",IF('Meta import'!O40&lt;0,"impressions",IF('Meta import'!P40&lt;0,"link_clicks",IF('Meta import'!R40&lt;0,"platform_attributed_actions","spend")))),IF(D72="DUPLICATE_GRAIN_GROUP","ad_id",IF(D72="MIXED_ACCOUNT","account_id",IF(D72="MIXED_CURRENCY","currency",IF(D72="OUT_OF_SCOPE_WINDOW","date_start",IF(D72="MIXED_ACTION","platform_action_name","source_row_id"))))))))</x:f>
        <x:v>source_row_id</x:v>
      </x:c>
      <x:c r="D72" t="str">
        <x:f>IF('Meta import'!T40="","",'Meta import'!T40)</x:f>
      </x:c>
      <x:c r="E72" t="str">
        <x:f>IF(D72="","","Hold")</x:f>
      </x:c>
      <x:c r="F72" t="str">
        <x:f>IF(D72="","","Resolve the cited source row and refresh the report.")</x:f>
      </x:c>
      <x:c r="G72" t="str">
        <x:f>IF(D72="","",B72&amp;" "&amp;C72&amp;" "&amp;D72)</x:f>
      </x:c>
    </x:row>
    <x:row r="73">
      <x:c r="A73" t="str">
        <x:v>meta</x:v>
      </x:c>
      <x:c r="B73" t="str">
        <x:f>IF('Meta import'!A41="","",'Meta import'!A41)</x:f>
      </x:c>
      <x:c r="C73" t="str">
        <x:f>IF(D73="MISSING_OR_PLACEHOLDER",IF(OR('Meta import'!A41="",OR(LOWER(TRIM('Meta import'!A41))="unknown",LOWER(TRIM('Meta import'!A41))="not applicable",LOWER(TRIM('Meta import'!A41))="n/a",LOWER(TRIM('Meta import'!A41))="na",LOWER(TRIM('Meta import'!A41))="pending",LOWER(TRIM('Meta import'!A41))="unavailable",LOWER(TRIM('Meta import'!A41))="denied",LOWER(TRIM('Meta import'!A41))="none",LOWER(TRIM('Meta import'!A41))="tbd",LOWER(TRIM('Meta import'!A41))="to be determined",LOWER(TRIM('Meta import'!A41))="-")),"source_row_id",IF(OR('Meta import'!B41="",OR(LOWER(TRIM('Meta import'!B41))="unknown",LOWER(TRIM('Meta import'!B41))="not applicable",LOWER(TRIM('Meta import'!B41))="n/a",LOWER(TRIM('Meta import'!B41))="na",LOWER(TRIM('Meta import'!B41))="pending",LOWER(TRIM('Meta import'!B41))="unavailable",LOWER(TRIM('Meta import'!B41))="denied",LOWER(TRIM('Meta import'!B41))="none",LOWER(TRIM('Meta import'!B41))="tbd",LOWER(TRIM('Meta import'!B41))="to be determined",LOWER(TRIM('Meta import'!B41))="-")),"source_file",IF(OR('Meta import'!C41="",OR(LOWER(TRIM('Meta import'!C41))="unknown",LOWER(TRIM('Meta import'!C41))="not applicable",LOWER(TRIM('Meta import'!C41))="n/a",LOWER(TRIM('Meta import'!C41))="na",LOWER(TRIM('Meta import'!C41))="pending",LOWER(TRIM('Meta import'!C41))="unavailable",LOWER(TRIM('Meta import'!C41))="denied",LOWER(TRIM('Meta import'!C41))="none",LOWER(TRIM('Meta import'!C41))="tbd",LOWER(TRIM('Meta import'!C41))="to be determined",LOWER(TRIM('Meta import'!C41))="-")),"source_reference",IF(OR('Meta import'!D41="",OR(LOWER(TRIM('Meta import'!D41))="unknown",LOWER(TRIM('Meta import'!D41))="not applicable",LOWER(TRIM('Meta import'!D41))="n/a",LOWER(TRIM('Meta import'!D41))="na",LOWER(TRIM('Meta import'!D41))="pending",LOWER(TRIM('Meta import'!D41))="unavailable",LOWER(TRIM('Meta import'!D41))="denied",LOWER(TRIM('Meta import'!D41))="none",LOWER(TRIM('Meta import'!D41))="tbd",LOWER(TRIM('Meta import'!D41))="to be determined",LOWER(TRIM('Meta import'!D41))="-")),"account_id",IF(OR('Meta import'!E41="",OR(LOWER(TRIM('Meta import'!E41))="unknown",LOWER(TRIM('Meta import'!E41))="not applicable",LOWER(TRIM('Meta import'!E41))="n/a",LOWER(TRIM('Meta import'!E41))="na",LOWER(TRIM('Meta import'!E41))="pending",LOWER(TRIM('Meta import'!E41))="unavailable",LOWER(TRIM('Meta import'!E41))="denied",LOWER(TRIM('Meta import'!E41))="none",LOWER(TRIM('Meta import'!E41))="tbd",LOWER(TRIM('Meta import'!E41))="to be determined",LOWER(TRIM('Meta import'!E41))="-")),"campaign_id",IF(OR('Meta import'!F41="",OR(LOWER(TRIM('Meta import'!F41))="unknown",LOWER(TRIM('Meta import'!F41))="not applicable",LOWER(TRIM('Meta import'!F41))="n/a",LOWER(TRIM('Meta import'!F41))="na",LOWER(TRIM('Meta import'!F41))="pending",LOWER(TRIM('Meta import'!F41))="unavailable",LOWER(TRIM('Meta import'!F41))="denied",LOWER(TRIM('Meta import'!F41))="none",LOWER(TRIM('Meta import'!F41))="tbd",LOWER(TRIM('Meta import'!F41))="to be determined",LOWER(TRIM('Meta import'!F41))="-")),"campaign_name",IF(OR('Meta import'!G41="",OR(LOWER(TRIM('Meta import'!G41))="unknown",LOWER(TRIM('Meta import'!G41))="not applicable",LOWER(TRIM('Meta import'!G41))="n/a",LOWER(TRIM('Meta import'!G41))="na",LOWER(TRIM('Meta import'!G41))="pending",LOWER(TRIM('Meta import'!G41))="unavailable",LOWER(TRIM('Meta import'!G41))="denied",LOWER(TRIM('Meta import'!G41))="none",LOWER(TRIM('Meta import'!G41))="tbd",LOWER(TRIM('Meta import'!G41))="to be determined",LOWER(TRIM('Meta import'!G41))="-")),"adset_id",IF(OR('Meta import'!H41="",OR(LOWER(TRIM('Meta import'!H41))="unknown",LOWER(TRIM('Meta import'!H41))="not applicable",LOWER(TRIM('Meta import'!H41))="n/a",LOWER(TRIM('Meta import'!H41))="na",LOWER(TRIM('Meta import'!H41))="pending",LOWER(TRIM('Meta import'!H41))="unavailable",LOWER(TRIM('Meta import'!H41))="denied",LOWER(TRIM('Meta import'!H41))="none",LOWER(TRIM('Meta import'!H41))="tbd",LOWER(TRIM('Meta import'!H41))="to be determined",LOWER(TRIM('Meta import'!H41))="-")),"adset_name",IF(OR('Meta import'!I41="",OR(LOWER(TRIM('Meta import'!I41))="unknown",LOWER(TRIM('Meta import'!I41))="not applicable",LOWER(TRIM('Meta import'!I41))="n/a",LOWER(TRIM('Meta import'!I41))="na",LOWER(TRIM('Meta import'!I41))="pending",LOWER(TRIM('Meta import'!I41))="unavailable",LOWER(TRIM('Meta import'!I41))="denied",LOWER(TRIM('Meta import'!I41))="none",LOWER(TRIM('Meta import'!I41))="tbd",LOWER(TRIM('Meta import'!I41))="to be determined",LOWER(TRIM('Meta import'!I41))="-")),"ad_id",IF(OR('Meta import'!J41="",OR(LOWER(TRIM('Meta import'!J41))="unknown",LOWER(TRIM('Meta import'!J41))="not applicable",LOWER(TRIM('Meta import'!J41))="n/a",LOWER(TRIM('Meta import'!J41))="na",LOWER(TRIM('Meta import'!J41))="pending",LOWER(TRIM('Meta import'!J41))="unavailable",LOWER(TRIM('Meta import'!J41))="denied",LOWER(TRIM('Meta import'!J41))="none",LOWER(TRIM('Meta import'!J41))="tbd",LOWER(TRIM('Meta import'!J41))="to be determined",LOWER(TRIM('Meta import'!J41))="-")),"ad_name",IF(OR('Meta import'!K41="",OR(LOWER(TRIM('Meta import'!K41))="unknown",LOWER(TRIM('Meta import'!K41))="not applicable",LOWER(TRIM('Meta import'!K41))="n/a",LOWER(TRIM('Meta import'!K41))="na",LOWER(TRIM('Meta import'!K41))="pending",LOWER(TRIM('Meta import'!K41))="unavailable",LOWER(TRIM('Meta import'!K41))="denied",LOWER(TRIM('Meta import'!K41))="none",LOWER(TRIM('Meta import'!K41))="tbd",LOWER(TRIM('Meta import'!K41))="to be determined",LOWER(TRIM('Meta import'!K41))="-")),"date_start",IF(OR('Meta import'!L41="",OR(LOWER(TRIM('Meta import'!L41))="unknown",LOWER(TRIM('Meta import'!L41))="not applicable",LOWER(TRIM('Meta import'!L41))="n/a",LOWER(TRIM('Meta import'!L41))="na",LOWER(TRIM('Meta import'!L41))="pending",LOWER(TRIM('Meta import'!L41))="unavailable",LOWER(TRIM('Meta import'!L41))="denied",LOWER(TRIM('Meta import'!L41))="none",LOWER(TRIM('Meta import'!L41))="tbd",LOWER(TRIM('Meta import'!L41))="to be determined",LOWER(TRIM('Meta import'!L41))="-")),"date_stop",IF(OR('Meta import'!M41="",OR(LOWER(TRIM('Meta import'!M41))="unknown",LOWER(TRIM('Meta import'!M41))="not applicable",LOWER(TRIM('Meta import'!M41))="n/a",LOWER(TRIM('Meta import'!M41))="na",LOWER(TRIM('Meta import'!M41))="pending",LOWER(TRIM('Meta import'!M41))="unavailable",LOWER(TRIM('Meta import'!M41))="denied",LOWER(TRIM('Meta import'!M41))="none",LOWER(TRIM('Meta import'!M41))="tbd",LOWER(TRIM('Meta import'!M41))="to be determined",LOWER(TRIM('Meta import'!M41))="-")),"currency",IF(OR('Meta import'!N41="",OR(LOWER(TRIM('Meta import'!N41))="unknown",LOWER(TRIM('Meta import'!N41))="not applicable",LOWER(TRIM('Meta import'!N41))="n/a",LOWER(TRIM('Meta import'!N41))="na",LOWER(TRIM('Meta import'!N41))="pending",LOWER(TRIM('Meta import'!N41))="unavailable",LOWER(TRIM('Meta import'!N41))="denied",LOWER(TRIM('Meta import'!N41))="none",LOWER(TRIM('Meta import'!N41))="tbd",LOWER(TRIM('Meta import'!N41))="to be determined",LOWER(TRIM('Meta import'!N41))="-")),"spend",IF(OR('Meta import'!O41="",OR(LOWER(TRIM('Meta import'!O41))="unknown",LOWER(TRIM('Meta import'!O41))="not applicable",LOWER(TRIM('Meta import'!O41))="n/a",LOWER(TRIM('Meta import'!O41))="na",LOWER(TRIM('Meta import'!O41))="pending",LOWER(TRIM('Meta import'!O41))="unavailable",LOWER(TRIM('Meta import'!O41))="denied",LOWER(TRIM('Meta import'!O41))="none",LOWER(TRIM('Meta import'!O41))="tbd",LOWER(TRIM('Meta import'!O41))="to be determined",LOWER(TRIM('Meta import'!O41))="-")),"impressions",IF(OR('Meta import'!P41="",OR(LOWER(TRIM('Meta import'!P41))="unknown",LOWER(TRIM('Meta import'!P41))="not applicable",LOWER(TRIM('Meta import'!P41))="n/a",LOWER(TRIM('Meta import'!P41))="na",LOWER(TRIM('Meta import'!P41))="pending",LOWER(TRIM('Meta import'!P41))="unavailable",LOWER(TRIM('Meta import'!P41))="denied",LOWER(TRIM('Meta import'!P41))="none",LOWER(TRIM('Meta import'!P41))="tbd",LOWER(TRIM('Meta import'!P41))="to be determined",LOWER(TRIM('Meta import'!P41))="-")),"link_clicks",IF(OR('Meta import'!Q41="",OR(LOWER(TRIM('Meta import'!Q41))="unknown",LOWER(TRIM('Meta import'!Q41))="not applicable",LOWER(TRIM('Meta import'!Q41))="n/a",LOWER(TRIM('Meta import'!Q41))="na",LOWER(TRIM('Meta import'!Q41))="pending",LOWER(TRIM('Meta import'!Q41))="unavailable",LOWER(TRIM('Meta import'!Q41))="denied",LOWER(TRIM('Meta import'!Q41))="none",LOWER(TRIM('Meta import'!Q41))="tbd",LOWER(TRIM('Meta import'!Q41))="to be determined",LOWER(TRIM('Meta import'!Q41))="-")),"platform_action_name",IF(OR('Meta import'!R41="",OR(LOWER(TRIM('Meta import'!R41))="unknown",LOWER(TRIM('Meta import'!R41))="not applicable",LOWER(TRIM('Meta import'!R41))="n/a",LOWER(TRIM('Meta import'!R41))="na",LOWER(TRIM('Meta import'!R41))="pending",LOWER(TRIM('Meta import'!R41))="unavailable",LOWER(TRIM('Meta import'!R41))="denied",LOWER(TRIM('Meta import'!R41))="none",LOWER(TRIM('Meta import'!R41))="tbd",LOWER(TRIM('Meta import'!R41))="to be determined",LOWER(TRIM('Meta import'!R41))="-")),"platform_attributed_actions","source_row_id")))))))))))))))))),IF(D73="INVALID_NUMERIC",IF(NOT(ISNUMBER('Meta import'!N41)),"spend",IF(OR(NOT(ISNUMBER('Meta import'!O41)),'Meta import'!O41&lt;&gt;INT('Meta import'!O41)),"impressions",IF(OR(NOT(ISNUMBER('Meta import'!P41)),'Meta import'!P41&lt;&gt;INT('Meta import'!P41)),"link_clicks",IF(OR(NOT(ISNUMBER('Meta import'!R41)),'Meta import'!R41&lt;&gt;INT('Meta import'!R41)),"platform_attributed_actions","spend")))),IF(D73="NEGATIVE_VALUE",IF('Meta import'!N41&lt;0,"spend",IF('Meta import'!O41&lt;0,"impressions",IF('Meta import'!P41&lt;0,"link_clicks",IF('Meta import'!R41&lt;0,"platform_attributed_actions","spend")))),IF(D73="DUPLICATE_GRAIN_GROUP","ad_id",IF(D73="MIXED_ACCOUNT","account_id",IF(D73="MIXED_CURRENCY","currency",IF(D73="OUT_OF_SCOPE_WINDOW","date_start",IF(D73="MIXED_ACTION","platform_action_name","source_row_id"))))))))</x:f>
        <x:v>source_row_id</x:v>
      </x:c>
      <x:c r="D73" t="str">
        <x:f>IF('Meta import'!T41="","",'Meta import'!T41)</x:f>
      </x:c>
      <x:c r="E73" t="str">
        <x:f>IF(D73="","","Hold")</x:f>
      </x:c>
      <x:c r="F73" t="str">
        <x:f>IF(D73="","","Resolve the cited source row and refresh the report.")</x:f>
      </x:c>
      <x:c r="G73" t="str">
        <x:f>IF(D73="","",B73&amp;" "&amp;C73&amp;" "&amp;D73)</x:f>
      </x:c>
    </x:row>
    <x:row r="74">
      <x:c r="A74" t="str">
        <x:v>meta</x:v>
      </x:c>
      <x:c r="B74" t="str">
        <x:f>IF('Meta import'!A42="","",'Meta import'!A42)</x:f>
      </x:c>
      <x:c r="C74" t="str">
        <x:f>IF(D74="MISSING_OR_PLACEHOLDER",IF(OR('Meta import'!A42="",OR(LOWER(TRIM('Meta import'!A42))="unknown",LOWER(TRIM('Meta import'!A42))="not applicable",LOWER(TRIM('Meta import'!A42))="n/a",LOWER(TRIM('Meta import'!A42))="na",LOWER(TRIM('Meta import'!A42))="pending",LOWER(TRIM('Meta import'!A42))="unavailable",LOWER(TRIM('Meta import'!A42))="denied",LOWER(TRIM('Meta import'!A42))="none",LOWER(TRIM('Meta import'!A42))="tbd",LOWER(TRIM('Meta import'!A42))="to be determined",LOWER(TRIM('Meta import'!A42))="-")),"source_row_id",IF(OR('Meta import'!B42="",OR(LOWER(TRIM('Meta import'!B42))="unknown",LOWER(TRIM('Meta import'!B42))="not applicable",LOWER(TRIM('Meta import'!B42))="n/a",LOWER(TRIM('Meta import'!B42))="na",LOWER(TRIM('Meta import'!B42))="pending",LOWER(TRIM('Meta import'!B42))="unavailable",LOWER(TRIM('Meta import'!B42))="denied",LOWER(TRIM('Meta import'!B42))="none",LOWER(TRIM('Meta import'!B42))="tbd",LOWER(TRIM('Meta import'!B42))="to be determined",LOWER(TRIM('Meta import'!B42))="-")),"source_file",IF(OR('Meta import'!C42="",OR(LOWER(TRIM('Meta import'!C42))="unknown",LOWER(TRIM('Meta import'!C42))="not applicable",LOWER(TRIM('Meta import'!C42))="n/a",LOWER(TRIM('Meta import'!C42))="na",LOWER(TRIM('Meta import'!C42))="pending",LOWER(TRIM('Meta import'!C42))="unavailable",LOWER(TRIM('Meta import'!C42))="denied",LOWER(TRIM('Meta import'!C42))="none",LOWER(TRIM('Meta import'!C42))="tbd",LOWER(TRIM('Meta import'!C42))="to be determined",LOWER(TRIM('Meta import'!C42))="-")),"source_reference",IF(OR('Meta import'!D42="",OR(LOWER(TRIM('Meta import'!D42))="unknown",LOWER(TRIM('Meta import'!D42))="not applicable",LOWER(TRIM('Meta import'!D42))="n/a",LOWER(TRIM('Meta import'!D42))="na",LOWER(TRIM('Meta import'!D42))="pending",LOWER(TRIM('Meta import'!D42))="unavailable",LOWER(TRIM('Meta import'!D42))="denied",LOWER(TRIM('Meta import'!D42))="none",LOWER(TRIM('Meta import'!D42))="tbd",LOWER(TRIM('Meta import'!D42))="to be determined",LOWER(TRIM('Meta import'!D42))="-")),"account_id",IF(OR('Meta import'!E42="",OR(LOWER(TRIM('Meta import'!E42))="unknown",LOWER(TRIM('Meta import'!E42))="not applicable",LOWER(TRIM('Meta import'!E42))="n/a",LOWER(TRIM('Meta import'!E42))="na",LOWER(TRIM('Meta import'!E42))="pending",LOWER(TRIM('Meta import'!E42))="unavailable",LOWER(TRIM('Meta import'!E42))="denied",LOWER(TRIM('Meta import'!E42))="none",LOWER(TRIM('Meta import'!E42))="tbd",LOWER(TRIM('Meta import'!E42))="to be determined",LOWER(TRIM('Meta import'!E42))="-")),"campaign_id",IF(OR('Meta import'!F42="",OR(LOWER(TRIM('Meta import'!F42))="unknown",LOWER(TRIM('Meta import'!F42))="not applicable",LOWER(TRIM('Meta import'!F42))="n/a",LOWER(TRIM('Meta import'!F42))="na",LOWER(TRIM('Meta import'!F42))="pending",LOWER(TRIM('Meta import'!F42))="unavailable",LOWER(TRIM('Meta import'!F42))="denied",LOWER(TRIM('Meta import'!F42))="none",LOWER(TRIM('Meta import'!F42))="tbd",LOWER(TRIM('Meta import'!F42))="to be determined",LOWER(TRIM('Meta import'!F42))="-")),"campaign_name",IF(OR('Meta import'!G42="",OR(LOWER(TRIM('Meta import'!G42))="unknown",LOWER(TRIM('Meta import'!G42))="not applicable",LOWER(TRIM('Meta import'!G42))="n/a",LOWER(TRIM('Meta import'!G42))="na",LOWER(TRIM('Meta import'!G42))="pending",LOWER(TRIM('Meta import'!G42))="unavailable",LOWER(TRIM('Meta import'!G42))="denied",LOWER(TRIM('Meta import'!G42))="none",LOWER(TRIM('Meta import'!G42))="tbd",LOWER(TRIM('Meta import'!G42))="to be determined",LOWER(TRIM('Meta import'!G42))="-")),"adset_id",IF(OR('Meta import'!H42="",OR(LOWER(TRIM('Meta import'!H42))="unknown",LOWER(TRIM('Meta import'!H42))="not applicable",LOWER(TRIM('Meta import'!H42))="n/a",LOWER(TRIM('Meta import'!H42))="na",LOWER(TRIM('Meta import'!H42))="pending",LOWER(TRIM('Meta import'!H42))="unavailable",LOWER(TRIM('Meta import'!H42))="denied",LOWER(TRIM('Meta import'!H42))="none",LOWER(TRIM('Meta import'!H42))="tbd",LOWER(TRIM('Meta import'!H42))="to be determined",LOWER(TRIM('Meta import'!H42))="-")),"adset_name",IF(OR('Meta import'!I42="",OR(LOWER(TRIM('Meta import'!I42))="unknown",LOWER(TRIM('Meta import'!I42))="not applicable",LOWER(TRIM('Meta import'!I42))="n/a",LOWER(TRIM('Meta import'!I42))="na",LOWER(TRIM('Meta import'!I42))="pending",LOWER(TRIM('Meta import'!I42))="unavailable",LOWER(TRIM('Meta import'!I42))="denied",LOWER(TRIM('Meta import'!I42))="none",LOWER(TRIM('Meta import'!I42))="tbd",LOWER(TRIM('Meta import'!I42))="to be determined",LOWER(TRIM('Meta import'!I42))="-")),"ad_id",IF(OR('Meta import'!J42="",OR(LOWER(TRIM('Meta import'!J42))="unknown",LOWER(TRIM('Meta import'!J42))="not applicable",LOWER(TRIM('Meta import'!J42))="n/a",LOWER(TRIM('Meta import'!J42))="na",LOWER(TRIM('Meta import'!J42))="pending",LOWER(TRIM('Meta import'!J42))="unavailable",LOWER(TRIM('Meta import'!J42))="denied",LOWER(TRIM('Meta import'!J42))="none",LOWER(TRIM('Meta import'!J42))="tbd",LOWER(TRIM('Meta import'!J42))="to be determined",LOWER(TRIM('Meta import'!J42))="-")),"ad_name",IF(OR('Meta import'!K42="",OR(LOWER(TRIM('Meta import'!K42))="unknown",LOWER(TRIM('Meta import'!K42))="not applicable",LOWER(TRIM('Meta import'!K42))="n/a",LOWER(TRIM('Meta import'!K42))="na",LOWER(TRIM('Meta import'!K42))="pending",LOWER(TRIM('Meta import'!K42))="unavailable",LOWER(TRIM('Meta import'!K42))="denied",LOWER(TRIM('Meta import'!K42))="none",LOWER(TRIM('Meta import'!K42))="tbd",LOWER(TRIM('Meta import'!K42))="to be determined",LOWER(TRIM('Meta import'!K42))="-")),"date_start",IF(OR('Meta import'!L42="",OR(LOWER(TRIM('Meta import'!L42))="unknown",LOWER(TRIM('Meta import'!L42))="not applicable",LOWER(TRIM('Meta import'!L42))="n/a",LOWER(TRIM('Meta import'!L42))="na",LOWER(TRIM('Meta import'!L42))="pending",LOWER(TRIM('Meta import'!L42))="unavailable",LOWER(TRIM('Meta import'!L42))="denied",LOWER(TRIM('Meta import'!L42))="none",LOWER(TRIM('Meta import'!L42))="tbd",LOWER(TRIM('Meta import'!L42))="to be determined",LOWER(TRIM('Meta import'!L42))="-")),"date_stop",IF(OR('Meta import'!M42="",OR(LOWER(TRIM('Meta import'!M42))="unknown",LOWER(TRIM('Meta import'!M42))="not applicable",LOWER(TRIM('Meta import'!M42))="n/a",LOWER(TRIM('Meta import'!M42))="na",LOWER(TRIM('Meta import'!M42))="pending",LOWER(TRIM('Meta import'!M42))="unavailable",LOWER(TRIM('Meta import'!M42))="denied",LOWER(TRIM('Meta import'!M42))="none",LOWER(TRIM('Meta import'!M42))="tbd",LOWER(TRIM('Meta import'!M42))="to be determined",LOWER(TRIM('Meta import'!M42))="-")),"currency",IF(OR('Meta import'!N42="",OR(LOWER(TRIM('Meta import'!N42))="unknown",LOWER(TRIM('Meta import'!N42))="not applicable",LOWER(TRIM('Meta import'!N42))="n/a",LOWER(TRIM('Meta import'!N42))="na",LOWER(TRIM('Meta import'!N42))="pending",LOWER(TRIM('Meta import'!N42))="unavailable",LOWER(TRIM('Meta import'!N42))="denied",LOWER(TRIM('Meta import'!N42))="none",LOWER(TRIM('Meta import'!N42))="tbd",LOWER(TRIM('Meta import'!N42))="to be determined",LOWER(TRIM('Meta import'!N42))="-")),"spend",IF(OR('Meta import'!O42="",OR(LOWER(TRIM('Meta import'!O42))="unknown",LOWER(TRIM('Meta import'!O42))="not applicable",LOWER(TRIM('Meta import'!O42))="n/a",LOWER(TRIM('Meta import'!O42))="na",LOWER(TRIM('Meta import'!O42))="pending",LOWER(TRIM('Meta import'!O42))="unavailable",LOWER(TRIM('Meta import'!O42))="denied",LOWER(TRIM('Meta import'!O42))="none",LOWER(TRIM('Meta import'!O42))="tbd",LOWER(TRIM('Meta import'!O42))="to be determined",LOWER(TRIM('Meta import'!O42))="-")),"impressions",IF(OR('Meta import'!P42="",OR(LOWER(TRIM('Meta import'!P42))="unknown",LOWER(TRIM('Meta import'!P42))="not applicable",LOWER(TRIM('Meta import'!P42))="n/a",LOWER(TRIM('Meta import'!P42))="na",LOWER(TRIM('Meta import'!P42))="pending",LOWER(TRIM('Meta import'!P42))="unavailable",LOWER(TRIM('Meta import'!P42))="denied",LOWER(TRIM('Meta import'!P42))="none",LOWER(TRIM('Meta import'!P42))="tbd",LOWER(TRIM('Meta import'!P42))="to be determined",LOWER(TRIM('Meta import'!P42))="-")),"link_clicks",IF(OR('Meta import'!Q42="",OR(LOWER(TRIM('Meta import'!Q42))="unknown",LOWER(TRIM('Meta import'!Q42))="not applicable",LOWER(TRIM('Meta import'!Q42))="n/a",LOWER(TRIM('Meta import'!Q42))="na",LOWER(TRIM('Meta import'!Q42))="pending",LOWER(TRIM('Meta import'!Q42))="unavailable",LOWER(TRIM('Meta import'!Q42))="denied",LOWER(TRIM('Meta import'!Q42))="none",LOWER(TRIM('Meta import'!Q42))="tbd",LOWER(TRIM('Meta import'!Q42))="to be determined",LOWER(TRIM('Meta import'!Q42))="-")),"platform_action_name",IF(OR('Meta import'!R42="",OR(LOWER(TRIM('Meta import'!R42))="unknown",LOWER(TRIM('Meta import'!R42))="not applicable",LOWER(TRIM('Meta import'!R42))="n/a",LOWER(TRIM('Meta import'!R42))="na",LOWER(TRIM('Meta import'!R42))="pending",LOWER(TRIM('Meta import'!R42))="unavailable",LOWER(TRIM('Meta import'!R42))="denied",LOWER(TRIM('Meta import'!R42))="none",LOWER(TRIM('Meta import'!R42))="tbd",LOWER(TRIM('Meta import'!R42))="to be determined",LOWER(TRIM('Meta import'!R42))="-")),"platform_attributed_actions","source_row_id")))))))))))))))))),IF(D74="INVALID_NUMERIC",IF(NOT(ISNUMBER('Meta import'!N42)),"spend",IF(OR(NOT(ISNUMBER('Meta import'!O42)),'Meta import'!O42&lt;&gt;INT('Meta import'!O42)),"impressions",IF(OR(NOT(ISNUMBER('Meta import'!P42)),'Meta import'!P42&lt;&gt;INT('Meta import'!P42)),"link_clicks",IF(OR(NOT(ISNUMBER('Meta import'!R42)),'Meta import'!R42&lt;&gt;INT('Meta import'!R42)),"platform_attributed_actions","spend")))),IF(D74="NEGATIVE_VALUE",IF('Meta import'!N42&lt;0,"spend",IF('Meta import'!O42&lt;0,"impressions",IF('Meta import'!P42&lt;0,"link_clicks",IF('Meta import'!R42&lt;0,"platform_attributed_actions","spend")))),IF(D74="DUPLICATE_GRAIN_GROUP","ad_id",IF(D74="MIXED_ACCOUNT","account_id",IF(D74="MIXED_CURRENCY","currency",IF(D74="OUT_OF_SCOPE_WINDOW","date_start",IF(D74="MIXED_ACTION","platform_action_name","source_row_id"))))))))</x:f>
        <x:v>source_row_id</x:v>
      </x:c>
      <x:c r="D74" t="str">
        <x:f>IF('Meta import'!T42="","",'Meta import'!T42)</x:f>
      </x:c>
      <x:c r="E74" t="str">
        <x:f>IF(D74="","","Hold")</x:f>
      </x:c>
      <x:c r="F74" t="str">
        <x:f>IF(D74="","","Resolve the cited source row and refresh the report.")</x:f>
      </x:c>
      <x:c r="G74" t="str">
        <x:f>IF(D74="","",B74&amp;" "&amp;C74&amp;" "&amp;D74)</x:f>
      </x:c>
    </x:row>
    <x:row r="75">
      <x:c r="A75" t="str">
        <x:v>meta</x:v>
      </x:c>
      <x:c r="B75" t="str">
        <x:f>IF('Meta import'!A43="","",'Meta import'!A43)</x:f>
      </x:c>
      <x:c r="C75" t="str">
        <x:f>IF(D75="MISSING_OR_PLACEHOLDER",IF(OR('Meta import'!A43="",OR(LOWER(TRIM('Meta import'!A43))="unknown",LOWER(TRIM('Meta import'!A43))="not applicable",LOWER(TRIM('Meta import'!A43))="n/a",LOWER(TRIM('Meta import'!A43))="na",LOWER(TRIM('Meta import'!A43))="pending",LOWER(TRIM('Meta import'!A43))="unavailable",LOWER(TRIM('Meta import'!A43))="denied",LOWER(TRIM('Meta import'!A43))="none",LOWER(TRIM('Meta import'!A43))="tbd",LOWER(TRIM('Meta import'!A43))="to be determined",LOWER(TRIM('Meta import'!A43))="-")),"source_row_id",IF(OR('Meta import'!B43="",OR(LOWER(TRIM('Meta import'!B43))="unknown",LOWER(TRIM('Meta import'!B43))="not applicable",LOWER(TRIM('Meta import'!B43))="n/a",LOWER(TRIM('Meta import'!B43))="na",LOWER(TRIM('Meta import'!B43))="pending",LOWER(TRIM('Meta import'!B43))="unavailable",LOWER(TRIM('Meta import'!B43))="denied",LOWER(TRIM('Meta import'!B43))="none",LOWER(TRIM('Meta import'!B43))="tbd",LOWER(TRIM('Meta import'!B43))="to be determined",LOWER(TRIM('Meta import'!B43))="-")),"source_file",IF(OR('Meta import'!C43="",OR(LOWER(TRIM('Meta import'!C43))="unknown",LOWER(TRIM('Meta import'!C43))="not applicable",LOWER(TRIM('Meta import'!C43))="n/a",LOWER(TRIM('Meta import'!C43))="na",LOWER(TRIM('Meta import'!C43))="pending",LOWER(TRIM('Meta import'!C43))="unavailable",LOWER(TRIM('Meta import'!C43))="denied",LOWER(TRIM('Meta import'!C43))="none",LOWER(TRIM('Meta import'!C43))="tbd",LOWER(TRIM('Meta import'!C43))="to be determined",LOWER(TRIM('Meta import'!C43))="-")),"source_reference",IF(OR('Meta import'!D43="",OR(LOWER(TRIM('Meta import'!D43))="unknown",LOWER(TRIM('Meta import'!D43))="not applicable",LOWER(TRIM('Meta import'!D43))="n/a",LOWER(TRIM('Meta import'!D43))="na",LOWER(TRIM('Meta import'!D43))="pending",LOWER(TRIM('Meta import'!D43))="unavailable",LOWER(TRIM('Meta import'!D43))="denied",LOWER(TRIM('Meta import'!D43))="none",LOWER(TRIM('Meta import'!D43))="tbd",LOWER(TRIM('Meta import'!D43))="to be determined",LOWER(TRIM('Meta import'!D43))="-")),"account_id",IF(OR('Meta import'!E43="",OR(LOWER(TRIM('Meta import'!E43))="unknown",LOWER(TRIM('Meta import'!E43))="not applicable",LOWER(TRIM('Meta import'!E43))="n/a",LOWER(TRIM('Meta import'!E43))="na",LOWER(TRIM('Meta import'!E43))="pending",LOWER(TRIM('Meta import'!E43))="unavailable",LOWER(TRIM('Meta import'!E43))="denied",LOWER(TRIM('Meta import'!E43))="none",LOWER(TRIM('Meta import'!E43))="tbd",LOWER(TRIM('Meta import'!E43))="to be determined",LOWER(TRIM('Meta import'!E43))="-")),"campaign_id",IF(OR('Meta import'!F43="",OR(LOWER(TRIM('Meta import'!F43))="unknown",LOWER(TRIM('Meta import'!F43))="not applicable",LOWER(TRIM('Meta import'!F43))="n/a",LOWER(TRIM('Meta import'!F43))="na",LOWER(TRIM('Meta import'!F43))="pending",LOWER(TRIM('Meta import'!F43))="unavailable",LOWER(TRIM('Meta import'!F43))="denied",LOWER(TRIM('Meta import'!F43))="none",LOWER(TRIM('Meta import'!F43))="tbd",LOWER(TRIM('Meta import'!F43))="to be determined",LOWER(TRIM('Meta import'!F43))="-")),"campaign_name",IF(OR('Meta import'!G43="",OR(LOWER(TRIM('Meta import'!G43))="unknown",LOWER(TRIM('Meta import'!G43))="not applicable",LOWER(TRIM('Meta import'!G43))="n/a",LOWER(TRIM('Meta import'!G43))="na",LOWER(TRIM('Meta import'!G43))="pending",LOWER(TRIM('Meta import'!G43))="unavailable",LOWER(TRIM('Meta import'!G43))="denied",LOWER(TRIM('Meta import'!G43))="none",LOWER(TRIM('Meta import'!G43))="tbd",LOWER(TRIM('Meta import'!G43))="to be determined",LOWER(TRIM('Meta import'!G43))="-")),"adset_id",IF(OR('Meta import'!H43="",OR(LOWER(TRIM('Meta import'!H43))="unknown",LOWER(TRIM('Meta import'!H43))="not applicable",LOWER(TRIM('Meta import'!H43))="n/a",LOWER(TRIM('Meta import'!H43))="na",LOWER(TRIM('Meta import'!H43))="pending",LOWER(TRIM('Meta import'!H43))="unavailable",LOWER(TRIM('Meta import'!H43))="denied",LOWER(TRIM('Meta import'!H43))="none",LOWER(TRIM('Meta import'!H43))="tbd",LOWER(TRIM('Meta import'!H43))="to be determined",LOWER(TRIM('Meta import'!H43))="-")),"adset_name",IF(OR('Meta import'!I43="",OR(LOWER(TRIM('Meta import'!I43))="unknown",LOWER(TRIM('Meta import'!I43))="not applicable",LOWER(TRIM('Meta import'!I43))="n/a",LOWER(TRIM('Meta import'!I43))="na",LOWER(TRIM('Meta import'!I43))="pending",LOWER(TRIM('Meta import'!I43))="unavailable",LOWER(TRIM('Meta import'!I43))="denied",LOWER(TRIM('Meta import'!I43))="none",LOWER(TRIM('Meta import'!I43))="tbd",LOWER(TRIM('Meta import'!I43))="to be determined",LOWER(TRIM('Meta import'!I43))="-")),"ad_id",IF(OR('Meta import'!J43="",OR(LOWER(TRIM('Meta import'!J43))="unknown",LOWER(TRIM('Meta import'!J43))="not applicable",LOWER(TRIM('Meta import'!J43))="n/a",LOWER(TRIM('Meta import'!J43))="na",LOWER(TRIM('Meta import'!J43))="pending",LOWER(TRIM('Meta import'!J43))="unavailable",LOWER(TRIM('Meta import'!J43))="denied",LOWER(TRIM('Meta import'!J43))="none",LOWER(TRIM('Meta import'!J43))="tbd",LOWER(TRIM('Meta import'!J43))="to be determined",LOWER(TRIM('Meta import'!J43))="-")),"ad_name",IF(OR('Meta import'!K43="",OR(LOWER(TRIM('Meta import'!K43))="unknown",LOWER(TRIM('Meta import'!K43))="not applicable",LOWER(TRIM('Meta import'!K43))="n/a",LOWER(TRIM('Meta import'!K43))="na",LOWER(TRIM('Meta import'!K43))="pending",LOWER(TRIM('Meta import'!K43))="unavailable",LOWER(TRIM('Meta import'!K43))="denied",LOWER(TRIM('Meta import'!K43))="none",LOWER(TRIM('Meta import'!K43))="tbd",LOWER(TRIM('Meta import'!K43))="to be determined",LOWER(TRIM('Meta import'!K43))="-")),"date_start",IF(OR('Meta import'!L43="",OR(LOWER(TRIM('Meta import'!L43))="unknown",LOWER(TRIM('Meta import'!L43))="not applicable",LOWER(TRIM('Meta import'!L43))="n/a",LOWER(TRIM('Meta import'!L43))="na",LOWER(TRIM('Meta import'!L43))="pending",LOWER(TRIM('Meta import'!L43))="unavailable",LOWER(TRIM('Meta import'!L43))="denied",LOWER(TRIM('Meta import'!L43))="none",LOWER(TRIM('Meta import'!L43))="tbd",LOWER(TRIM('Meta import'!L43))="to be determined",LOWER(TRIM('Meta import'!L43))="-")),"date_stop",IF(OR('Meta import'!M43="",OR(LOWER(TRIM('Meta import'!M43))="unknown",LOWER(TRIM('Meta import'!M43))="not applicable",LOWER(TRIM('Meta import'!M43))="n/a",LOWER(TRIM('Meta import'!M43))="na",LOWER(TRIM('Meta import'!M43))="pending",LOWER(TRIM('Meta import'!M43))="unavailable",LOWER(TRIM('Meta import'!M43))="denied",LOWER(TRIM('Meta import'!M43))="none",LOWER(TRIM('Meta import'!M43))="tbd",LOWER(TRIM('Meta import'!M43))="to be determined",LOWER(TRIM('Meta import'!M43))="-")),"currency",IF(OR('Meta import'!N43="",OR(LOWER(TRIM('Meta import'!N43))="unknown",LOWER(TRIM('Meta import'!N43))="not applicable",LOWER(TRIM('Meta import'!N43))="n/a",LOWER(TRIM('Meta import'!N43))="na",LOWER(TRIM('Meta import'!N43))="pending",LOWER(TRIM('Meta import'!N43))="unavailable",LOWER(TRIM('Meta import'!N43))="denied",LOWER(TRIM('Meta import'!N43))="none",LOWER(TRIM('Meta import'!N43))="tbd",LOWER(TRIM('Meta import'!N43))="to be determined",LOWER(TRIM('Meta import'!N43))="-")),"spend",IF(OR('Meta import'!O43="",OR(LOWER(TRIM('Meta import'!O43))="unknown",LOWER(TRIM('Meta import'!O43))="not applicable",LOWER(TRIM('Meta import'!O43))="n/a",LOWER(TRIM('Meta import'!O43))="na",LOWER(TRIM('Meta import'!O43))="pending",LOWER(TRIM('Meta import'!O43))="unavailable",LOWER(TRIM('Meta import'!O43))="denied",LOWER(TRIM('Meta import'!O43))="none",LOWER(TRIM('Meta import'!O43))="tbd",LOWER(TRIM('Meta import'!O43))="to be determined",LOWER(TRIM('Meta import'!O43))="-")),"impressions",IF(OR('Meta import'!P43="",OR(LOWER(TRIM('Meta import'!P43))="unknown",LOWER(TRIM('Meta import'!P43))="not applicable",LOWER(TRIM('Meta import'!P43))="n/a",LOWER(TRIM('Meta import'!P43))="na",LOWER(TRIM('Meta import'!P43))="pending",LOWER(TRIM('Meta import'!P43))="unavailable",LOWER(TRIM('Meta import'!P43))="denied",LOWER(TRIM('Meta import'!P43))="none",LOWER(TRIM('Meta import'!P43))="tbd",LOWER(TRIM('Meta import'!P43))="to be determined",LOWER(TRIM('Meta import'!P43))="-")),"link_clicks",IF(OR('Meta import'!Q43="",OR(LOWER(TRIM('Meta import'!Q43))="unknown",LOWER(TRIM('Meta import'!Q43))="not applicable",LOWER(TRIM('Meta import'!Q43))="n/a",LOWER(TRIM('Meta import'!Q43))="na",LOWER(TRIM('Meta import'!Q43))="pending",LOWER(TRIM('Meta import'!Q43))="unavailable",LOWER(TRIM('Meta import'!Q43))="denied",LOWER(TRIM('Meta import'!Q43))="none",LOWER(TRIM('Meta import'!Q43))="tbd",LOWER(TRIM('Meta import'!Q43))="to be determined",LOWER(TRIM('Meta import'!Q43))="-")),"platform_action_name",IF(OR('Meta import'!R43="",OR(LOWER(TRIM('Meta import'!R43))="unknown",LOWER(TRIM('Meta import'!R43))="not applicable",LOWER(TRIM('Meta import'!R43))="n/a",LOWER(TRIM('Meta import'!R43))="na",LOWER(TRIM('Meta import'!R43))="pending",LOWER(TRIM('Meta import'!R43))="unavailable",LOWER(TRIM('Meta import'!R43))="denied",LOWER(TRIM('Meta import'!R43))="none",LOWER(TRIM('Meta import'!R43))="tbd",LOWER(TRIM('Meta import'!R43))="to be determined",LOWER(TRIM('Meta import'!R43))="-")),"platform_attributed_actions","source_row_id")))))))))))))))))),IF(D75="INVALID_NUMERIC",IF(NOT(ISNUMBER('Meta import'!N43)),"spend",IF(OR(NOT(ISNUMBER('Meta import'!O43)),'Meta import'!O43&lt;&gt;INT('Meta import'!O43)),"impressions",IF(OR(NOT(ISNUMBER('Meta import'!P43)),'Meta import'!P43&lt;&gt;INT('Meta import'!P43)),"link_clicks",IF(OR(NOT(ISNUMBER('Meta import'!R43)),'Meta import'!R43&lt;&gt;INT('Meta import'!R43)),"platform_attributed_actions","spend")))),IF(D75="NEGATIVE_VALUE",IF('Meta import'!N43&lt;0,"spend",IF('Meta import'!O43&lt;0,"impressions",IF('Meta import'!P43&lt;0,"link_clicks",IF('Meta import'!R43&lt;0,"platform_attributed_actions","spend")))),IF(D75="DUPLICATE_GRAIN_GROUP","ad_id",IF(D75="MIXED_ACCOUNT","account_id",IF(D75="MIXED_CURRENCY","currency",IF(D75="OUT_OF_SCOPE_WINDOW","date_start",IF(D75="MIXED_ACTION","platform_action_name","source_row_id"))))))))</x:f>
        <x:v>source_row_id</x:v>
      </x:c>
      <x:c r="D75" t="str">
        <x:f>IF('Meta import'!T43="","",'Meta import'!T43)</x:f>
      </x:c>
      <x:c r="E75" t="str">
        <x:f>IF(D75="","","Hold")</x:f>
      </x:c>
      <x:c r="F75" t="str">
        <x:f>IF(D75="","","Resolve the cited source row and refresh the report.")</x:f>
      </x:c>
      <x:c r="G75" t="str">
        <x:f>IF(D75="","",B75&amp;" "&amp;C75&amp;" "&amp;D75)</x:f>
      </x:c>
    </x:row>
    <x:row r="76">
      <x:c r="A76" t="str">
        <x:v>meta</x:v>
      </x:c>
      <x:c r="B76" t="str">
        <x:f>IF('Meta import'!A44="","",'Meta import'!A44)</x:f>
      </x:c>
      <x:c r="C76" t="str">
        <x:f>IF(D76="MISSING_OR_PLACEHOLDER",IF(OR('Meta import'!A44="",OR(LOWER(TRIM('Meta import'!A44))="unknown",LOWER(TRIM('Meta import'!A44))="not applicable",LOWER(TRIM('Meta import'!A44))="n/a",LOWER(TRIM('Meta import'!A44))="na",LOWER(TRIM('Meta import'!A44))="pending",LOWER(TRIM('Meta import'!A44))="unavailable",LOWER(TRIM('Meta import'!A44))="denied",LOWER(TRIM('Meta import'!A44))="none",LOWER(TRIM('Meta import'!A44))="tbd",LOWER(TRIM('Meta import'!A44))="to be determined",LOWER(TRIM('Meta import'!A44))="-")),"source_row_id",IF(OR('Meta import'!B44="",OR(LOWER(TRIM('Meta import'!B44))="unknown",LOWER(TRIM('Meta import'!B44))="not applicable",LOWER(TRIM('Meta import'!B44))="n/a",LOWER(TRIM('Meta import'!B44))="na",LOWER(TRIM('Meta import'!B44))="pending",LOWER(TRIM('Meta import'!B44))="unavailable",LOWER(TRIM('Meta import'!B44))="denied",LOWER(TRIM('Meta import'!B44))="none",LOWER(TRIM('Meta import'!B44))="tbd",LOWER(TRIM('Meta import'!B44))="to be determined",LOWER(TRIM('Meta import'!B44))="-")),"source_file",IF(OR('Meta import'!C44="",OR(LOWER(TRIM('Meta import'!C44))="unknown",LOWER(TRIM('Meta import'!C44))="not applicable",LOWER(TRIM('Meta import'!C44))="n/a",LOWER(TRIM('Meta import'!C44))="na",LOWER(TRIM('Meta import'!C44))="pending",LOWER(TRIM('Meta import'!C44))="unavailable",LOWER(TRIM('Meta import'!C44))="denied",LOWER(TRIM('Meta import'!C44))="none",LOWER(TRIM('Meta import'!C44))="tbd",LOWER(TRIM('Meta import'!C44))="to be determined",LOWER(TRIM('Meta import'!C44))="-")),"source_reference",IF(OR('Meta import'!D44="",OR(LOWER(TRIM('Meta import'!D44))="unknown",LOWER(TRIM('Meta import'!D44))="not applicable",LOWER(TRIM('Meta import'!D44))="n/a",LOWER(TRIM('Meta import'!D44))="na",LOWER(TRIM('Meta import'!D44))="pending",LOWER(TRIM('Meta import'!D44))="unavailable",LOWER(TRIM('Meta import'!D44))="denied",LOWER(TRIM('Meta import'!D44))="none",LOWER(TRIM('Meta import'!D44))="tbd",LOWER(TRIM('Meta import'!D44))="to be determined",LOWER(TRIM('Meta import'!D44))="-")),"account_id",IF(OR('Meta import'!E44="",OR(LOWER(TRIM('Meta import'!E44))="unknown",LOWER(TRIM('Meta import'!E44))="not applicable",LOWER(TRIM('Meta import'!E44))="n/a",LOWER(TRIM('Meta import'!E44))="na",LOWER(TRIM('Meta import'!E44))="pending",LOWER(TRIM('Meta import'!E44))="unavailable",LOWER(TRIM('Meta import'!E44))="denied",LOWER(TRIM('Meta import'!E44))="none",LOWER(TRIM('Meta import'!E44))="tbd",LOWER(TRIM('Meta import'!E44))="to be determined",LOWER(TRIM('Meta import'!E44))="-")),"campaign_id",IF(OR('Meta import'!F44="",OR(LOWER(TRIM('Meta import'!F44))="unknown",LOWER(TRIM('Meta import'!F44))="not applicable",LOWER(TRIM('Meta import'!F44))="n/a",LOWER(TRIM('Meta import'!F44))="na",LOWER(TRIM('Meta import'!F44))="pending",LOWER(TRIM('Meta import'!F44))="unavailable",LOWER(TRIM('Meta import'!F44))="denied",LOWER(TRIM('Meta import'!F44))="none",LOWER(TRIM('Meta import'!F44))="tbd",LOWER(TRIM('Meta import'!F44))="to be determined",LOWER(TRIM('Meta import'!F44))="-")),"campaign_name",IF(OR('Meta import'!G44="",OR(LOWER(TRIM('Meta import'!G44))="unknown",LOWER(TRIM('Meta import'!G44))="not applicable",LOWER(TRIM('Meta import'!G44))="n/a",LOWER(TRIM('Meta import'!G44))="na",LOWER(TRIM('Meta import'!G44))="pending",LOWER(TRIM('Meta import'!G44))="unavailable",LOWER(TRIM('Meta import'!G44))="denied",LOWER(TRIM('Meta import'!G44))="none",LOWER(TRIM('Meta import'!G44))="tbd",LOWER(TRIM('Meta import'!G44))="to be determined",LOWER(TRIM('Meta import'!G44))="-")),"adset_id",IF(OR('Meta import'!H44="",OR(LOWER(TRIM('Meta import'!H44))="unknown",LOWER(TRIM('Meta import'!H44))="not applicable",LOWER(TRIM('Meta import'!H44))="n/a",LOWER(TRIM('Meta import'!H44))="na",LOWER(TRIM('Meta import'!H44))="pending",LOWER(TRIM('Meta import'!H44))="unavailable",LOWER(TRIM('Meta import'!H44))="denied",LOWER(TRIM('Meta import'!H44))="none",LOWER(TRIM('Meta import'!H44))="tbd",LOWER(TRIM('Meta import'!H44))="to be determined",LOWER(TRIM('Meta import'!H44))="-")),"adset_name",IF(OR('Meta import'!I44="",OR(LOWER(TRIM('Meta import'!I44))="unknown",LOWER(TRIM('Meta import'!I44))="not applicable",LOWER(TRIM('Meta import'!I44))="n/a",LOWER(TRIM('Meta import'!I44))="na",LOWER(TRIM('Meta import'!I44))="pending",LOWER(TRIM('Meta import'!I44))="unavailable",LOWER(TRIM('Meta import'!I44))="denied",LOWER(TRIM('Meta import'!I44))="none",LOWER(TRIM('Meta import'!I44))="tbd",LOWER(TRIM('Meta import'!I44))="to be determined",LOWER(TRIM('Meta import'!I44))="-")),"ad_id",IF(OR('Meta import'!J44="",OR(LOWER(TRIM('Meta import'!J44))="unknown",LOWER(TRIM('Meta import'!J44))="not applicable",LOWER(TRIM('Meta import'!J44))="n/a",LOWER(TRIM('Meta import'!J44))="na",LOWER(TRIM('Meta import'!J44))="pending",LOWER(TRIM('Meta import'!J44))="unavailable",LOWER(TRIM('Meta import'!J44))="denied",LOWER(TRIM('Meta import'!J44))="none",LOWER(TRIM('Meta import'!J44))="tbd",LOWER(TRIM('Meta import'!J44))="to be determined",LOWER(TRIM('Meta import'!J44))="-")),"ad_name",IF(OR('Meta import'!K44="",OR(LOWER(TRIM('Meta import'!K44))="unknown",LOWER(TRIM('Meta import'!K44))="not applicable",LOWER(TRIM('Meta import'!K44))="n/a",LOWER(TRIM('Meta import'!K44))="na",LOWER(TRIM('Meta import'!K44))="pending",LOWER(TRIM('Meta import'!K44))="unavailable",LOWER(TRIM('Meta import'!K44))="denied",LOWER(TRIM('Meta import'!K44))="none",LOWER(TRIM('Meta import'!K44))="tbd",LOWER(TRIM('Meta import'!K44))="to be determined",LOWER(TRIM('Meta import'!K44))="-")),"date_start",IF(OR('Meta import'!L44="",OR(LOWER(TRIM('Meta import'!L44))="unknown",LOWER(TRIM('Meta import'!L44))="not applicable",LOWER(TRIM('Meta import'!L44))="n/a",LOWER(TRIM('Meta import'!L44))="na",LOWER(TRIM('Meta import'!L44))="pending",LOWER(TRIM('Meta import'!L44))="unavailable",LOWER(TRIM('Meta import'!L44))="denied",LOWER(TRIM('Meta import'!L44))="none",LOWER(TRIM('Meta import'!L44))="tbd",LOWER(TRIM('Meta import'!L44))="to be determined",LOWER(TRIM('Meta import'!L44))="-")),"date_stop",IF(OR('Meta import'!M44="",OR(LOWER(TRIM('Meta import'!M44))="unknown",LOWER(TRIM('Meta import'!M44))="not applicable",LOWER(TRIM('Meta import'!M44))="n/a",LOWER(TRIM('Meta import'!M44))="na",LOWER(TRIM('Meta import'!M44))="pending",LOWER(TRIM('Meta import'!M44))="unavailable",LOWER(TRIM('Meta import'!M44))="denied",LOWER(TRIM('Meta import'!M44))="none",LOWER(TRIM('Meta import'!M44))="tbd",LOWER(TRIM('Meta import'!M44))="to be determined",LOWER(TRIM('Meta import'!M44))="-")),"currency",IF(OR('Meta import'!N44="",OR(LOWER(TRIM('Meta import'!N44))="unknown",LOWER(TRIM('Meta import'!N44))="not applicable",LOWER(TRIM('Meta import'!N44))="n/a",LOWER(TRIM('Meta import'!N44))="na",LOWER(TRIM('Meta import'!N44))="pending",LOWER(TRIM('Meta import'!N44))="unavailable",LOWER(TRIM('Meta import'!N44))="denied",LOWER(TRIM('Meta import'!N44))="none",LOWER(TRIM('Meta import'!N44))="tbd",LOWER(TRIM('Meta import'!N44))="to be determined",LOWER(TRIM('Meta import'!N44))="-")),"spend",IF(OR('Meta import'!O44="",OR(LOWER(TRIM('Meta import'!O44))="unknown",LOWER(TRIM('Meta import'!O44))="not applicable",LOWER(TRIM('Meta import'!O44))="n/a",LOWER(TRIM('Meta import'!O44))="na",LOWER(TRIM('Meta import'!O44))="pending",LOWER(TRIM('Meta import'!O44))="unavailable",LOWER(TRIM('Meta import'!O44))="denied",LOWER(TRIM('Meta import'!O44))="none",LOWER(TRIM('Meta import'!O44))="tbd",LOWER(TRIM('Meta import'!O44))="to be determined",LOWER(TRIM('Meta import'!O44))="-")),"impressions",IF(OR('Meta import'!P44="",OR(LOWER(TRIM('Meta import'!P44))="unknown",LOWER(TRIM('Meta import'!P44))="not applicable",LOWER(TRIM('Meta import'!P44))="n/a",LOWER(TRIM('Meta import'!P44))="na",LOWER(TRIM('Meta import'!P44))="pending",LOWER(TRIM('Meta import'!P44))="unavailable",LOWER(TRIM('Meta import'!P44))="denied",LOWER(TRIM('Meta import'!P44))="none",LOWER(TRIM('Meta import'!P44))="tbd",LOWER(TRIM('Meta import'!P44))="to be determined",LOWER(TRIM('Meta import'!P44))="-")),"link_clicks",IF(OR('Meta import'!Q44="",OR(LOWER(TRIM('Meta import'!Q44))="unknown",LOWER(TRIM('Meta import'!Q44))="not applicable",LOWER(TRIM('Meta import'!Q44))="n/a",LOWER(TRIM('Meta import'!Q44))="na",LOWER(TRIM('Meta import'!Q44))="pending",LOWER(TRIM('Meta import'!Q44))="unavailable",LOWER(TRIM('Meta import'!Q44))="denied",LOWER(TRIM('Meta import'!Q44))="none",LOWER(TRIM('Meta import'!Q44))="tbd",LOWER(TRIM('Meta import'!Q44))="to be determined",LOWER(TRIM('Meta import'!Q44))="-")),"platform_action_name",IF(OR('Meta import'!R44="",OR(LOWER(TRIM('Meta import'!R44))="unknown",LOWER(TRIM('Meta import'!R44))="not applicable",LOWER(TRIM('Meta import'!R44))="n/a",LOWER(TRIM('Meta import'!R44))="na",LOWER(TRIM('Meta import'!R44))="pending",LOWER(TRIM('Meta import'!R44))="unavailable",LOWER(TRIM('Meta import'!R44))="denied",LOWER(TRIM('Meta import'!R44))="none",LOWER(TRIM('Meta import'!R44))="tbd",LOWER(TRIM('Meta import'!R44))="to be determined",LOWER(TRIM('Meta import'!R44))="-")),"platform_attributed_actions","source_row_id")))))))))))))))))),IF(D76="INVALID_NUMERIC",IF(NOT(ISNUMBER('Meta import'!N44)),"spend",IF(OR(NOT(ISNUMBER('Meta import'!O44)),'Meta import'!O44&lt;&gt;INT('Meta import'!O44)),"impressions",IF(OR(NOT(ISNUMBER('Meta import'!P44)),'Meta import'!P44&lt;&gt;INT('Meta import'!P44)),"link_clicks",IF(OR(NOT(ISNUMBER('Meta import'!R44)),'Meta import'!R44&lt;&gt;INT('Meta import'!R44)),"platform_attributed_actions","spend")))),IF(D76="NEGATIVE_VALUE",IF('Meta import'!N44&lt;0,"spend",IF('Meta import'!O44&lt;0,"impressions",IF('Meta import'!P44&lt;0,"link_clicks",IF('Meta import'!R44&lt;0,"platform_attributed_actions","spend")))),IF(D76="DUPLICATE_GRAIN_GROUP","ad_id",IF(D76="MIXED_ACCOUNT","account_id",IF(D76="MIXED_CURRENCY","currency",IF(D76="OUT_OF_SCOPE_WINDOW","date_start",IF(D76="MIXED_ACTION","platform_action_name","source_row_id"))))))))</x:f>
        <x:v>source_row_id</x:v>
      </x:c>
      <x:c r="D76" t="str">
        <x:f>IF('Meta import'!T44="","",'Meta import'!T44)</x:f>
      </x:c>
      <x:c r="E76" t="str">
        <x:f>IF(D76="","","Hold")</x:f>
      </x:c>
      <x:c r="F76" t="str">
        <x:f>IF(D76="","","Resolve the cited source row and refresh the report.")</x:f>
      </x:c>
      <x:c r="G76" t="str">
        <x:f>IF(D76="","",B76&amp;" "&amp;C76&amp;" "&amp;D76)</x:f>
      </x:c>
    </x:row>
    <x:row r="77">
      <x:c r="A77" t="str">
        <x:v>meta</x:v>
      </x:c>
      <x:c r="B77" t="str">
        <x:f>IF('Meta import'!A45="","",'Meta import'!A45)</x:f>
      </x:c>
      <x:c r="C77" t="str">
        <x:f>IF(D77="MISSING_OR_PLACEHOLDER",IF(OR('Meta import'!A45="",OR(LOWER(TRIM('Meta import'!A45))="unknown",LOWER(TRIM('Meta import'!A45))="not applicable",LOWER(TRIM('Meta import'!A45))="n/a",LOWER(TRIM('Meta import'!A45))="na",LOWER(TRIM('Meta import'!A45))="pending",LOWER(TRIM('Meta import'!A45))="unavailable",LOWER(TRIM('Meta import'!A45))="denied",LOWER(TRIM('Meta import'!A45))="none",LOWER(TRIM('Meta import'!A45))="tbd",LOWER(TRIM('Meta import'!A45))="to be determined",LOWER(TRIM('Meta import'!A45))="-")),"source_row_id",IF(OR('Meta import'!B45="",OR(LOWER(TRIM('Meta import'!B45))="unknown",LOWER(TRIM('Meta import'!B45))="not applicable",LOWER(TRIM('Meta import'!B45))="n/a",LOWER(TRIM('Meta import'!B45))="na",LOWER(TRIM('Meta import'!B45))="pending",LOWER(TRIM('Meta import'!B45))="unavailable",LOWER(TRIM('Meta import'!B45))="denied",LOWER(TRIM('Meta import'!B45))="none",LOWER(TRIM('Meta import'!B45))="tbd",LOWER(TRIM('Meta import'!B45))="to be determined",LOWER(TRIM('Meta import'!B45))="-")),"source_file",IF(OR('Meta import'!C45="",OR(LOWER(TRIM('Meta import'!C45))="unknown",LOWER(TRIM('Meta import'!C45))="not applicable",LOWER(TRIM('Meta import'!C45))="n/a",LOWER(TRIM('Meta import'!C45))="na",LOWER(TRIM('Meta import'!C45))="pending",LOWER(TRIM('Meta import'!C45))="unavailable",LOWER(TRIM('Meta import'!C45))="denied",LOWER(TRIM('Meta import'!C45))="none",LOWER(TRIM('Meta import'!C45))="tbd",LOWER(TRIM('Meta import'!C45))="to be determined",LOWER(TRIM('Meta import'!C45))="-")),"source_reference",IF(OR('Meta import'!D45="",OR(LOWER(TRIM('Meta import'!D45))="unknown",LOWER(TRIM('Meta import'!D45))="not applicable",LOWER(TRIM('Meta import'!D45))="n/a",LOWER(TRIM('Meta import'!D45))="na",LOWER(TRIM('Meta import'!D45))="pending",LOWER(TRIM('Meta import'!D45))="unavailable",LOWER(TRIM('Meta import'!D45))="denied",LOWER(TRIM('Meta import'!D45))="none",LOWER(TRIM('Meta import'!D45))="tbd",LOWER(TRIM('Meta import'!D45))="to be determined",LOWER(TRIM('Meta import'!D45))="-")),"account_id",IF(OR('Meta import'!E45="",OR(LOWER(TRIM('Meta import'!E45))="unknown",LOWER(TRIM('Meta import'!E45))="not applicable",LOWER(TRIM('Meta import'!E45))="n/a",LOWER(TRIM('Meta import'!E45))="na",LOWER(TRIM('Meta import'!E45))="pending",LOWER(TRIM('Meta import'!E45))="unavailable",LOWER(TRIM('Meta import'!E45))="denied",LOWER(TRIM('Meta import'!E45))="none",LOWER(TRIM('Meta import'!E45))="tbd",LOWER(TRIM('Meta import'!E45))="to be determined",LOWER(TRIM('Meta import'!E45))="-")),"campaign_id",IF(OR('Meta import'!F45="",OR(LOWER(TRIM('Meta import'!F45))="unknown",LOWER(TRIM('Meta import'!F45))="not applicable",LOWER(TRIM('Meta import'!F45))="n/a",LOWER(TRIM('Meta import'!F45))="na",LOWER(TRIM('Meta import'!F45))="pending",LOWER(TRIM('Meta import'!F45))="unavailable",LOWER(TRIM('Meta import'!F45))="denied",LOWER(TRIM('Meta import'!F45))="none",LOWER(TRIM('Meta import'!F45))="tbd",LOWER(TRIM('Meta import'!F45))="to be determined",LOWER(TRIM('Meta import'!F45))="-")),"campaign_name",IF(OR('Meta import'!G45="",OR(LOWER(TRIM('Meta import'!G45))="unknown",LOWER(TRIM('Meta import'!G45))="not applicable",LOWER(TRIM('Meta import'!G45))="n/a",LOWER(TRIM('Meta import'!G45))="na",LOWER(TRIM('Meta import'!G45))="pending",LOWER(TRIM('Meta import'!G45))="unavailable",LOWER(TRIM('Meta import'!G45))="denied",LOWER(TRIM('Meta import'!G45))="none",LOWER(TRIM('Meta import'!G45))="tbd",LOWER(TRIM('Meta import'!G45))="to be determined",LOWER(TRIM('Meta import'!G45))="-")),"adset_id",IF(OR('Meta import'!H45="",OR(LOWER(TRIM('Meta import'!H45))="unknown",LOWER(TRIM('Meta import'!H45))="not applicable",LOWER(TRIM('Meta import'!H45))="n/a",LOWER(TRIM('Meta import'!H45))="na",LOWER(TRIM('Meta import'!H45))="pending",LOWER(TRIM('Meta import'!H45))="unavailable",LOWER(TRIM('Meta import'!H45))="denied",LOWER(TRIM('Meta import'!H45))="none",LOWER(TRIM('Meta import'!H45))="tbd",LOWER(TRIM('Meta import'!H45))="to be determined",LOWER(TRIM('Meta import'!H45))="-")),"adset_name",IF(OR('Meta import'!I45="",OR(LOWER(TRIM('Meta import'!I45))="unknown",LOWER(TRIM('Meta import'!I45))="not applicable",LOWER(TRIM('Meta import'!I45))="n/a",LOWER(TRIM('Meta import'!I45))="na",LOWER(TRIM('Meta import'!I45))="pending",LOWER(TRIM('Meta import'!I45))="unavailable",LOWER(TRIM('Meta import'!I45))="denied",LOWER(TRIM('Meta import'!I45))="none",LOWER(TRIM('Meta import'!I45))="tbd",LOWER(TRIM('Meta import'!I45))="to be determined",LOWER(TRIM('Meta import'!I45))="-")),"ad_id",IF(OR('Meta import'!J45="",OR(LOWER(TRIM('Meta import'!J45))="unknown",LOWER(TRIM('Meta import'!J45))="not applicable",LOWER(TRIM('Meta import'!J45))="n/a",LOWER(TRIM('Meta import'!J45))="na",LOWER(TRIM('Meta import'!J45))="pending",LOWER(TRIM('Meta import'!J45))="unavailable",LOWER(TRIM('Meta import'!J45))="denied",LOWER(TRIM('Meta import'!J45))="none",LOWER(TRIM('Meta import'!J45))="tbd",LOWER(TRIM('Meta import'!J45))="to be determined",LOWER(TRIM('Meta import'!J45))="-")),"ad_name",IF(OR('Meta import'!K45="",OR(LOWER(TRIM('Meta import'!K45))="unknown",LOWER(TRIM('Meta import'!K45))="not applicable",LOWER(TRIM('Meta import'!K45))="n/a",LOWER(TRIM('Meta import'!K45))="na",LOWER(TRIM('Meta import'!K45))="pending",LOWER(TRIM('Meta import'!K45))="unavailable",LOWER(TRIM('Meta import'!K45))="denied",LOWER(TRIM('Meta import'!K45))="none",LOWER(TRIM('Meta import'!K45))="tbd",LOWER(TRIM('Meta import'!K45))="to be determined",LOWER(TRIM('Meta import'!K45))="-")),"date_start",IF(OR('Meta import'!L45="",OR(LOWER(TRIM('Meta import'!L45))="unknown",LOWER(TRIM('Meta import'!L45))="not applicable",LOWER(TRIM('Meta import'!L45))="n/a",LOWER(TRIM('Meta import'!L45))="na",LOWER(TRIM('Meta import'!L45))="pending",LOWER(TRIM('Meta import'!L45))="unavailable",LOWER(TRIM('Meta import'!L45))="denied",LOWER(TRIM('Meta import'!L45))="none",LOWER(TRIM('Meta import'!L45))="tbd",LOWER(TRIM('Meta import'!L45))="to be determined",LOWER(TRIM('Meta import'!L45))="-")),"date_stop",IF(OR('Meta import'!M45="",OR(LOWER(TRIM('Meta import'!M45))="unknown",LOWER(TRIM('Meta import'!M45))="not applicable",LOWER(TRIM('Meta import'!M45))="n/a",LOWER(TRIM('Meta import'!M45))="na",LOWER(TRIM('Meta import'!M45))="pending",LOWER(TRIM('Meta import'!M45))="unavailable",LOWER(TRIM('Meta import'!M45))="denied",LOWER(TRIM('Meta import'!M45))="none",LOWER(TRIM('Meta import'!M45))="tbd",LOWER(TRIM('Meta import'!M45))="to be determined",LOWER(TRIM('Meta import'!M45))="-")),"currency",IF(OR('Meta import'!N45="",OR(LOWER(TRIM('Meta import'!N45))="unknown",LOWER(TRIM('Meta import'!N45))="not applicable",LOWER(TRIM('Meta import'!N45))="n/a",LOWER(TRIM('Meta import'!N45))="na",LOWER(TRIM('Meta import'!N45))="pending",LOWER(TRIM('Meta import'!N45))="unavailable",LOWER(TRIM('Meta import'!N45))="denied",LOWER(TRIM('Meta import'!N45))="none",LOWER(TRIM('Meta import'!N45))="tbd",LOWER(TRIM('Meta import'!N45))="to be determined",LOWER(TRIM('Meta import'!N45))="-")),"spend",IF(OR('Meta import'!O45="",OR(LOWER(TRIM('Meta import'!O45))="unknown",LOWER(TRIM('Meta import'!O45))="not applicable",LOWER(TRIM('Meta import'!O45))="n/a",LOWER(TRIM('Meta import'!O45))="na",LOWER(TRIM('Meta import'!O45))="pending",LOWER(TRIM('Meta import'!O45))="unavailable",LOWER(TRIM('Meta import'!O45))="denied",LOWER(TRIM('Meta import'!O45))="none",LOWER(TRIM('Meta import'!O45))="tbd",LOWER(TRIM('Meta import'!O45))="to be determined",LOWER(TRIM('Meta import'!O45))="-")),"impressions",IF(OR('Meta import'!P45="",OR(LOWER(TRIM('Meta import'!P45))="unknown",LOWER(TRIM('Meta import'!P45))="not applicable",LOWER(TRIM('Meta import'!P45))="n/a",LOWER(TRIM('Meta import'!P45))="na",LOWER(TRIM('Meta import'!P45))="pending",LOWER(TRIM('Meta import'!P45))="unavailable",LOWER(TRIM('Meta import'!P45))="denied",LOWER(TRIM('Meta import'!P45))="none",LOWER(TRIM('Meta import'!P45))="tbd",LOWER(TRIM('Meta import'!P45))="to be determined",LOWER(TRIM('Meta import'!P45))="-")),"link_clicks",IF(OR('Meta import'!Q45="",OR(LOWER(TRIM('Meta import'!Q45))="unknown",LOWER(TRIM('Meta import'!Q45))="not applicable",LOWER(TRIM('Meta import'!Q45))="n/a",LOWER(TRIM('Meta import'!Q45))="na",LOWER(TRIM('Meta import'!Q45))="pending",LOWER(TRIM('Meta import'!Q45))="unavailable",LOWER(TRIM('Meta import'!Q45))="denied",LOWER(TRIM('Meta import'!Q45))="none",LOWER(TRIM('Meta import'!Q45))="tbd",LOWER(TRIM('Meta import'!Q45))="to be determined",LOWER(TRIM('Meta import'!Q45))="-")),"platform_action_name",IF(OR('Meta import'!R45="",OR(LOWER(TRIM('Meta import'!R45))="unknown",LOWER(TRIM('Meta import'!R45))="not applicable",LOWER(TRIM('Meta import'!R45))="n/a",LOWER(TRIM('Meta import'!R45))="na",LOWER(TRIM('Meta import'!R45))="pending",LOWER(TRIM('Meta import'!R45))="unavailable",LOWER(TRIM('Meta import'!R45))="denied",LOWER(TRIM('Meta import'!R45))="none",LOWER(TRIM('Meta import'!R45))="tbd",LOWER(TRIM('Meta import'!R45))="to be determined",LOWER(TRIM('Meta import'!R45))="-")),"platform_attributed_actions","source_row_id")))))))))))))))))),IF(D77="INVALID_NUMERIC",IF(NOT(ISNUMBER('Meta import'!N45)),"spend",IF(OR(NOT(ISNUMBER('Meta import'!O45)),'Meta import'!O45&lt;&gt;INT('Meta import'!O45)),"impressions",IF(OR(NOT(ISNUMBER('Meta import'!P45)),'Meta import'!P45&lt;&gt;INT('Meta import'!P45)),"link_clicks",IF(OR(NOT(ISNUMBER('Meta import'!R45)),'Meta import'!R45&lt;&gt;INT('Meta import'!R45)),"platform_attributed_actions","spend")))),IF(D77="NEGATIVE_VALUE",IF('Meta import'!N45&lt;0,"spend",IF('Meta import'!O45&lt;0,"impressions",IF('Meta import'!P45&lt;0,"link_clicks",IF('Meta import'!R45&lt;0,"platform_attributed_actions","spend")))),IF(D77="DUPLICATE_GRAIN_GROUP","ad_id",IF(D77="MIXED_ACCOUNT","account_id",IF(D77="MIXED_CURRENCY","currency",IF(D77="OUT_OF_SCOPE_WINDOW","date_start",IF(D77="MIXED_ACTION","platform_action_name","source_row_id"))))))))</x:f>
        <x:v>source_row_id</x:v>
      </x:c>
      <x:c r="D77" t="str">
        <x:f>IF('Meta import'!T45="","",'Meta import'!T45)</x:f>
      </x:c>
      <x:c r="E77" t="str">
        <x:f>IF(D77="","","Hold")</x:f>
      </x:c>
      <x:c r="F77" t="str">
        <x:f>IF(D77="","","Resolve the cited source row and refresh the report.")</x:f>
      </x:c>
      <x:c r="G77" t="str">
        <x:f>IF(D77="","",B77&amp;" "&amp;C77&amp;" "&amp;D77)</x:f>
      </x:c>
    </x:row>
    <x:row r="78">
      <x:c r="A78" t="str">
        <x:v>meta</x:v>
      </x:c>
      <x:c r="B78" t="str">
        <x:f>IF('Meta import'!A46="","",'Meta import'!A46)</x:f>
      </x:c>
      <x:c r="C78" t="str">
        <x:f>IF(D78="MISSING_OR_PLACEHOLDER",IF(OR('Meta import'!A46="",OR(LOWER(TRIM('Meta import'!A46))="unknown",LOWER(TRIM('Meta import'!A46))="not applicable",LOWER(TRIM('Meta import'!A46))="n/a",LOWER(TRIM('Meta import'!A46))="na",LOWER(TRIM('Meta import'!A46))="pending",LOWER(TRIM('Meta import'!A46))="unavailable",LOWER(TRIM('Meta import'!A46))="denied",LOWER(TRIM('Meta import'!A46))="none",LOWER(TRIM('Meta import'!A46))="tbd",LOWER(TRIM('Meta import'!A46))="to be determined",LOWER(TRIM('Meta import'!A46))="-")),"source_row_id",IF(OR('Meta import'!B46="",OR(LOWER(TRIM('Meta import'!B46))="unknown",LOWER(TRIM('Meta import'!B46))="not applicable",LOWER(TRIM('Meta import'!B46))="n/a",LOWER(TRIM('Meta import'!B46))="na",LOWER(TRIM('Meta import'!B46))="pending",LOWER(TRIM('Meta import'!B46))="unavailable",LOWER(TRIM('Meta import'!B46))="denied",LOWER(TRIM('Meta import'!B46))="none",LOWER(TRIM('Meta import'!B46))="tbd",LOWER(TRIM('Meta import'!B46))="to be determined",LOWER(TRIM('Meta import'!B46))="-")),"source_file",IF(OR('Meta import'!C46="",OR(LOWER(TRIM('Meta import'!C46))="unknown",LOWER(TRIM('Meta import'!C46))="not applicable",LOWER(TRIM('Meta import'!C46))="n/a",LOWER(TRIM('Meta import'!C46))="na",LOWER(TRIM('Meta import'!C46))="pending",LOWER(TRIM('Meta import'!C46))="unavailable",LOWER(TRIM('Meta import'!C46))="denied",LOWER(TRIM('Meta import'!C46))="none",LOWER(TRIM('Meta import'!C46))="tbd",LOWER(TRIM('Meta import'!C46))="to be determined",LOWER(TRIM('Meta import'!C46))="-")),"source_reference",IF(OR('Meta import'!D46="",OR(LOWER(TRIM('Meta import'!D46))="unknown",LOWER(TRIM('Meta import'!D46))="not applicable",LOWER(TRIM('Meta import'!D46))="n/a",LOWER(TRIM('Meta import'!D46))="na",LOWER(TRIM('Meta import'!D46))="pending",LOWER(TRIM('Meta import'!D46))="unavailable",LOWER(TRIM('Meta import'!D46))="denied",LOWER(TRIM('Meta import'!D46))="none",LOWER(TRIM('Meta import'!D46))="tbd",LOWER(TRIM('Meta import'!D46))="to be determined",LOWER(TRIM('Meta import'!D46))="-")),"account_id",IF(OR('Meta import'!E46="",OR(LOWER(TRIM('Meta import'!E46))="unknown",LOWER(TRIM('Meta import'!E46))="not applicable",LOWER(TRIM('Meta import'!E46))="n/a",LOWER(TRIM('Meta import'!E46))="na",LOWER(TRIM('Meta import'!E46))="pending",LOWER(TRIM('Meta import'!E46))="unavailable",LOWER(TRIM('Meta import'!E46))="denied",LOWER(TRIM('Meta import'!E46))="none",LOWER(TRIM('Meta import'!E46))="tbd",LOWER(TRIM('Meta import'!E46))="to be determined",LOWER(TRIM('Meta import'!E46))="-")),"campaign_id",IF(OR('Meta import'!F46="",OR(LOWER(TRIM('Meta import'!F46))="unknown",LOWER(TRIM('Meta import'!F46))="not applicable",LOWER(TRIM('Meta import'!F46))="n/a",LOWER(TRIM('Meta import'!F46))="na",LOWER(TRIM('Meta import'!F46))="pending",LOWER(TRIM('Meta import'!F46))="unavailable",LOWER(TRIM('Meta import'!F46))="denied",LOWER(TRIM('Meta import'!F46))="none",LOWER(TRIM('Meta import'!F46))="tbd",LOWER(TRIM('Meta import'!F46))="to be determined",LOWER(TRIM('Meta import'!F46))="-")),"campaign_name",IF(OR('Meta import'!G46="",OR(LOWER(TRIM('Meta import'!G46))="unknown",LOWER(TRIM('Meta import'!G46))="not applicable",LOWER(TRIM('Meta import'!G46))="n/a",LOWER(TRIM('Meta import'!G46))="na",LOWER(TRIM('Meta import'!G46))="pending",LOWER(TRIM('Meta import'!G46))="unavailable",LOWER(TRIM('Meta import'!G46))="denied",LOWER(TRIM('Meta import'!G46))="none",LOWER(TRIM('Meta import'!G46))="tbd",LOWER(TRIM('Meta import'!G46))="to be determined",LOWER(TRIM('Meta import'!G46))="-")),"adset_id",IF(OR('Meta import'!H46="",OR(LOWER(TRIM('Meta import'!H46))="unknown",LOWER(TRIM('Meta import'!H46))="not applicable",LOWER(TRIM('Meta import'!H46))="n/a",LOWER(TRIM('Meta import'!H46))="na",LOWER(TRIM('Meta import'!H46))="pending",LOWER(TRIM('Meta import'!H46))="unavailable",LOWER(TRIM('Meta import'!H46))="denied",LOWER(TRIM('Meta import'!H46))="none",LOWER(TRIM('Meta import'!H46))="tbd",LOWER(TRIM('Meta import'!H46))="to be determined",LOWER(TRIM('Meta import'!H46))="-")),"adset_name",IF(OR('Meta import'!I46="",OR(LOWER(TRIM('Meta import'!I46))="unknown",LOWER(TRIM('Meta import'!I46))="not applicable",LOWER(TRIM('Meta import'!I46))="n/a",LOWER(TRIM('Meta import'!I46))="na",LOWER(TRIM('Meta import'!I46))="pending",LOWER(TRIM('Meta import'!I46))="unavailable",LOWER(TRIM('Meta import'!I46))="denied",LOWER(TRIM('Meta import'!I46))="none",LOWER(TRIM('Meta import'!I46))="tbd",LOWER(TRIM('Meta import'!I46))="to be determined",LOWER(TRIM('Meta import'!I46))="-")),"ad_id",IF(OR('Meta import'!J46="",OR(LOWER(TRIM('Meta import'!J46))="unknown",LOWER(TRIM('Meta import'!J46))="not applicable",LOWER(TRIM('Meta import'!J46))="n/a",LOWER(TRIM('Meta import'!J46))="na",LOWER(TRIM('Meta import'!J46))="pending",LOWER(TRIM('Meta import'!J46))="unavailable",LOWER(TRIM('Meta import'!J46))="denied",LOWER(TRIM('Meta import'!J46))="none",LOWER(TRIM('Meta import'!J46))="tbd",LOWER(TRIM('Meta import'!J46))="to be determined",LOWER(TRIM('Meta import'!J46))="-")),"ad_name",IF(OR('Meta import'!K46="",OR(LOWER(TRIM('Meta import'!K46))="unknown",LOWER(TRIM('Meta import'!K46))="not applicable",LOWER(TRIM('Meta import'!K46))="n/a",LOWER(TRIM('Meta import'!K46))="na",LOWER(TRIM('Meta import'!K46))="pending",LOWER(TRIM('Meta import'!K46))="unavailable",LOWER(TRIM('Meta import'!K46))="denied",LOWER(TRIM('Meta import'!K46))="none",LOWER(TRIM('Meta import'!K46))="tbd",LOWER(TRIM('Meta import'!K46))="to be determined",LOWER(TRIM('Meta import'!K46))="-")),"date_start",IF(OR('Meta import'!L46="",OR(LOWER(TRIM('Meta import'!L46))="unknown",LOWER(TRIM('Meta import'!L46))="not applicable",LOWER(TRIM('Meta import'!L46))="n/a",LOWER(TRIM('Meta import'!L46))="na",LOWER(TRIM('Meta import'!L46))="pending",LOWER(TRIM('Meta import'!L46))="unavailable",LOWER(TRIM('Meta import'!L46))="denied",LOWER(TRIM('Meta import'!L46))="none",LOWER(TRIM('Meta import'!L46))="tbd",LOWER(TRIM('Meta import'!L46))="to be determined",LOWER(TRIM('Meta import'!L46))="-")),"date_stop",IF(OR('Meta import'!M46="",OR(LOWER(TRIM('Meta import'!M46))="unknown",LOWER(TRIM('Meta import'!M46))="not applicable",LOWER(TRIM('Meta import'!M46))="n/a",LOWER(TRIM('Meta import'!M46))="na",LOWER(TRIM('Meta import'!M46))="pending",LOWER(TRIM('Meta import'!M46))="unavailable",LOWER(TRIM('Meta import'!M46))="denied",LOWER(TRIM('Meta import'!M46))="none",LOWER(TRIM('Meta import'!M46))="tbd",LOWER(TRIM('Meta import'!M46))="to be determined",LOWER(TRIM('Meta import'!M46))="-")),"currency",IF(OR('Meta import'!N46="",OR(LOWER(TRIM('Meta import'!N46))="unknown",LOWER(TRIM('Meta import'!N46))="not applicable",LOWER(TRIM('Meta import'!N46))="n/a",LOWER(TRIM('Meta import'!N46))="na",LOWER(TRIM('Meta import'!N46))="pending",LOWER(TRIM('Meta import'!N46))="unavailable",LOWER(TRIM('Meta import'!N46))="denied",LOWER(TRIM('Meta import'!N46))="none",LOWER(TRIM('Meta import'!N46))="tbd",LOWER(TRIM('Meta import'!N46))="to be determined",LOWER(TRIM('Meta import'!N46))="-")),"spend",IF(OR('Meta import'!O46="",OR(LOWER(TRIM('Meta import'!O46))="unknown",LOWER(TRIM('Meta import'!O46))="not applicable",LOWER(TRIM('Meta import'!O46))="n/a",LOWER(TRIM('Meta import'!O46))="na",LOWER(TRIM('Meta import'!O46))="pending",LOWER(TRIM('Meta import'!O46))="unavailable",LOWER(TRIM('Meta import'!O46))="denied",LOWER(TRIM('Meta import'!O46))="none",LOWER(TRIM('Meta import'!O46))="tbd",LOWER(TRIM('Meta import'!O46))="to be determined",LOWER(TRIM('Meta import'!O46))="-")),"impressions",IF(OR('Meta import'!P46="",OR(LOWER(TRIM('Meta import'!P46))="unknown",LOWER(TRIM('Meta import'!P46))="not applicable",LOWER(TRIM('Meta import'!P46))="n/a",LOWER(TRIM('Meta import'!P46))="na",LOWER(TRIM('Meta import'!P46))="pending",LOWER(TRIM('Meta import'!P46))="unavailable",LOWER(TRIM('Meta import'!P46))="denied",LOWER(TRIM('Meta import'!P46))="none",LOWER(TRIM('Meta import'!P46))="tbd",LOWER(TRIM('Meta import'!P46))="to be determined",LOWER(TRIM('Meta import'!P46))="-")),"link_clicks",IF(OR('Meta import'!Q46="",OR(LOWER(TRIM('Meta import'!Q46))="unknown",LOWER(TRIM('Meta import'!Q46))="not applicable",LOWER(TRIM('Meta import'!Q46))="n/a",LOWER(TRIM('Meta import'!Q46))="na",LOWER(TRIM('Meta import'!Q46))="pending",LOWER(TRIM('Meta import'!Q46))="unavailable",LOWER(TRIM('Meta import'!Q46))="denied",LOWER(TRIM('Meta import'!Q46))="none",LOWER(TRIM('Meta import'!Q46))="tbd",LOWER(TRIM('Meta import'!Q46))="to be determined",LOWER(TRIM('Meta import'!Q46))="-")),"platform_action_name",IF(OR('Meta import'!R46="",OR(LOWER(TRIM('Meta import'!R46))="unknown",LOWER(TRIM('Meta import'!R46))="not applicable",LOWER(TRIM('Meta import'!R46))="n/a",LOWER(TRIM('Meta import'!R46))="na",LOWER(TRIM('Meta import'!R46))="pending",LOWER(TRIM('Meta import'!R46))="unavailable",LOWER(TRIM('Meta import'!R46))="denied",LOWER(TRIM('Meta import'!R46))="none",LOWER(TRIM('Meta import'!R46))="tbd",LOWER(TRIM('Meta import'!R46))="to be determined",LOWER(TRIM('Meta import'!R46))="-")),"platform_attributed_actions","source_row_id")))))))))))))))))),IF(D78="INVALID_NUMERIC",IF(NOT(ISNUMBER('Meta import'!N46)),"spend",IF(OR(NOT(ISNUMBER('Meta import'!O46)),'Meta import'!O46&lt;&gt;INT('Meta import'!O46)),"impressions",IF(OR(NOT(ISNUMBER('Meta import'!P46)),'Meta import'!P46&lt;&gt;INT('Meta import'!P46)),"link_clicks",IF(OR(NOT(ISNUMBER('Meta import'!R46)),'Meta import'!R46&lt;&gt;INT('Meta import'!R46)),"platform_attributed_actions","spend")))),IF(D78="NEGATIVE_VALUE",IF('Meta import'!N46&lt;0,"spend",IF('Meta import'!O46&lt;0,"impressions",IF('Meta import'!P46&lt;0,"link_clicks",IF('Meta import'!R46&lt;0,"platform_attributed_actions","spend")))),IF(D78="DUPLICATE_GRAIN_GROUP","ad_id",IF(D78="MIXED_ACCOUNT","account_id",IF(D78="MIXED_CURRENCY","currency",IF(D78="OUT_OF_SCOPE_WINDOW","date_start",IF(D78="MIXED_ACTION","platform_action_name","source_row_id"))))))))</x:f>
        <x:v>source_row_id</x:v>
      </x:c>
      <x:c r="D78" t="str">
        <x:f>IF('Meta import'!T46="","",'Meta import'!T46)</x:f>
      </x:c>
      <x:c r="E78" t="str">
        <x:f>IF(D78="","","Hold")</x:f>
      </x:c>
      <x:c r="F78" t="str">
        <x:f>IF(D78="","","Resolve the cited source row and refresh the report.")</x:f>
      </x:c>
      <x:c r="G78" t="str">
        <x:f>IF(D78="","",B78&amp;" "&amp;C78&amp;" "&amp;D78)</x:f>
      </x:c>
    </x:row>
    <x:row r="79">
      <x:c r="A79" t="str">
        <x:v>meta</x:v>
      </x:c>
      <x:c r="B79" t="str">
        <x:f>IF('Meta import'!A47="","",'Meta import'!A47)</x:f>
      </x:c>
      <x:c r="C79" t="str">
        <x:f>IF(D79="MISSING_OR_PLACEHOLDER",IF(OR('Meta import'!A47="",OR(LOWER(TRIM('Meta import'!A47))="unknown",LOWER(TRIM('Meta import'!A47))="not applicable",LOWER(TRIM('Meta import'!A47))="n/a",LOWER(TRIM('Meta import'!A47))="na",LOWER(TRIM('Meta import'!A47))="pending",LOWER(TRIM('Meta import'!A47))="unavailable",LOWER(TRIM('Meta import'!A47))="denied",LOWER(TRIM('Meta import'!A47))="none",LOWER(TRIM('Meta import'!A47))="tbd",LOWER(TRIM('Meta import'!A47))="to be determined",LOWER(TRIM('Meta import'!A47))="-")),"source_row_id",IF(OR('Meta import'!B47="",OR(LOWER(TRIM('Meta import'!B47))="unknown",LOWER(TRIM('Meta import'!B47))="not applicable",LOWER(TRIM('Meta import'!B47))="n/a",LOWER(TRIM('Meta import'!B47))="na",LOWER(TRIM('Meta import'!B47))="pending",LOWER(TRIM('Meta import'!B47))="unavailable",LOWER(TRIM('Meta import'!B47))="denied",LOWER(TRIM('Meta import'!B47))="none",LOWER(TRIM('Meta import'!B47))="tbd",LOWER(TRIM('Meta import'!B47))="to be determined",LOWER(TRIM('Meta import'!B47))="-")),"source_file",IF(OR('Meta import'!C47="",OR(LOWER(TRIM('Meta import'!C47))="unknown",LOWER(TRIM('Meta import'!C47))="not applicable",LOWER(TRIM('Meta import'!C47))="n/a",LOWER(TRIM('Meta import'!C47))="na",LOWER(TRIM('Meta import'!C47))="pending",LOWER(TRIM('Meta import'!C47))="unavailable",LOWER(TRIM('Meta import'!C47))="denied",LOWER(TRIM('Meta import'!C47))="none",LOWER(TRIM('Meta import'!C47))="tbd",LOWER(TRIM('Meta import'!C47))="to be determined",LOWER(TRIM('Meta import'!C47))="-")),"source_reference",IF(OR('Meta import'!D47="",OR(LOWER(TRIM('Meta import'!D47))="unknown",LOWER(TRIM('Meta import'!D47))="not applicable",LOWER(TRIM('Meta import'!D47))="n/a",LOWER(TRIM('Meta import'!D47))="na",LOWER(TRIM('Meta import'!D47))="pending",LOWER(TRIM('Meta import'!D47))="unavailable",LOWER(TRIM('Meta import'!D47))="denied",LOWER(TRIM('Meta import'!D47))="none",LOWER(TRIM('Meta import'!D47))="tbd",LOWER(TRIM('Meta import'!D47))="to be determined",LOWER(TRIM('Meta import'!D47))="-")),"account_id",IF(OR('Meta import'!E47="",OR(LOWER(TRIM('Meta import'!E47))="unknown",LOWER(TRIM('Meta import'!E47))="not applicable",LOWER(TRIM('Meta import'!E47))="n/a",LOWER(TRIM('Meta import'!E47))="na",LOWER(TRIM('Meta import'!E47))="pending",LOWER(TRIM('Meta import'!E47))="unavailable",LOWER(TRIM('Meta import'!E47))="denied",LOWER(TRIM('Meta import'!E47))="none",LOWER(TRIM('Meta import'!E47))="tbd",LOWER(TRIM('Meta import'!E47))="to be determined",LOWER(TRIM('Meta import'!E47))="-")),"campaign_id",IF(OR('Meta import'!F47="",OR(LOWER(TRIM('Meta import'!F47))="unknown",LOWER(TRIM('Meta import'!F47))="not applicable",LOWER(TRIM('Meta import'!F47))="n/a",LOWER(TRIM('Meta import'!F47))="na",LOWER(TRIM('Meta import'!F47))="pending",LOWER(TRIM('Meta import'!F47))="unavailable",LOWER(TRIM('Meta import'!F47))="denied",LOWER(TRIM('Meta import'!F47))="none",LOWER(TRIM('Meta import'!F47))="tbd",LOWER(TRIM('Meta import'!F47))="to be determined",LOWER(TRIM('Meta import'!F47))="-")),"campaign_name",IF(OR('Meta import'!G47="",OR(LOWER(TRIM('Meta import'!G47))="unknown",LOWER(TRIM('Meta import'!G47))="not applicable",LOWER(TRIM('Meta import'!G47))="n/a",LOWER(TRIM('Meta import'!G47))="na",LOWER(TRIM('Meta import'!G47))="pending",LOWER(TRIM('Meta import'!G47))="unavailable",LOWER(TRIM('Meta import'!G47))="denied",LOWER(TRIM('Meta import'!G47))="none",LOWER(TRIM('Meta import'!G47))="tbd",LOWER(TRIM('Meta import'!G47))="to be determined",LOWER(TRIM('Meta import'!G47))="-")),"adset_id",IF(OR('Meta import'!H47="",OR(LOWER(TRIM('Meta import'!H47))="unknown",LOWER(TRIM('Meta import'!H47))="not applicable",LOWER(TRIM('Meta import'!H47))="n/a",LOWER(TRIM('Meta import'!H47))="na",LOWER(TRIM('Meta import'!H47))="pending",LOWER(TRIM('Meta import'!H47))="unavailable",LOWER(TRIM('Meta import'!H47))="denied",LOWER(TRIM('Meta import'!H47))="none",LOWER(TRIM('Meta import'!H47))="tbd",LOWER(TRIM('Meta import'!H47))="to be determined",LOWER(TRIM('Meta import'!H47))="-")),"adset_name",IF(OR('Meta import'!I47="",OR(LOWER(TRIM('Meta import'!I47))="unknown",LOWER(TRIM('Meta import'!I47))="not applicable",LOWER(TRIM('Meta import'!I47))="n/a",LOWER(TRIM('Meta import'!I47))="na",LOWER(TRIM('Meta import'!I47))="pending",LOWER(TRIM('Meta import'!I47))="unavailable",LOWER(TRIM('Meta import'!I47))="denied",LOWER(TRIM('Meta import'!I47))="none",LOWER(TRIM('Meta import'!I47))="tbd",LOWER(TRIM('Meta import'!I47))="to be determined",LOWER(TRIM('Meta import'!I47))="-")),"ad_id",IF(OR('Meta import'!J47="",OR(LOWER(TRIM('Meta import'!J47))="unknown",LOWER(TRIM('Meta import'!J47))="not applicable",LOWER(TRIM('Meta import'!J47))="n/a",LOWER(TRIM('Meta import'!J47))="na",LOWER(TRIM('Meta import'!J47))="pending",LOWER(TRIM('Meta import'!J47))="unavailable",LOWER(TRIM('Meta import'!J47))="denied",LOWER(TRIM('Meta import'!J47))="none",LOWER(TRIM('Meta import'!J47))="tbd",LOWER(TRIM('Meta import'!J47))="to be determined",LOWER(TRIM('Meta import'!J47))="-")),"ad_name",IF(OR('Meta import'!K47="",OR(LOWER(TRIM('Meta import'!K47))="unknown",LOWER(TRIM('Meta import'!K47))="not applicable",LOWER(TRIM('Meta import'!K47))="n/a",LOWER(TRIM('Meta import'!K47))="na",LOWER(TRIM('Meta import'!K47))="pending",LOWER(TRIM('Meta import'!K47))="unavailable",LOWER(TRIM('Meta import'!K47))="denied",LOWER(TRIM('Meta import'!K47))="none",LOWER(TRIM('Meta import'!K47))="tbd",LOWER(TRIM('Meta import'!K47))="to be determined",LOWER(TRIM('Meta import'!K47))="-")),"date_start",IF(OR('Meta import'!L47="",OR(LOWER(TRIM('Meta import'!L47))="unknown",LOWER(TRIM('Meta import'!L47))="not applicable",LOWER(TRIM('Meta import'!L47))="n/a",LOWER(TRIM('Meta import'!L47))="na",LOWER(TRIM('Meta import'!L47))="pending",LOWER(TRIM('Meta import'!L47))="unavailable",LOWER(TRIM('Meta import'!L47))="denied",LOWER(TRIM('Meta import'!L47))="none",LOWER(TRIM('Meta import'!L47))="tbd",LOWER(TRIM('Meta import'!L47))="to be determined",LOWER(TRIM('Meta import'!L47))="-")),"date_stop",IF(OR('Meta import'!M47="",OR(LOWER(TRIM('Meta import'!M47))="unknown",LOWER(TRIM('Meta import'!M47))="not applicable",LOWER(TRIM('Meta import'!M47))="n/a",LOWER(TRIM('Meta import'!M47))="na",LOWER(TRIM('Meta import'!M47))="pending",LOWER(TRIM('Meta import'!M47))="unavailable",LOWER(TRIM('Meta import'!M47))="denied",LOWER(TRIM('Meta import'!M47))="none",LOWER(TRIM('Meta import'!M47))="tbd",LOWER(TRIM('Meta import'!M47))="to be determined",LOWER(TRIM('Meta import'!M47))="-")),"currency",IF(OR('Meta import'!N47="",OR(LOWER(TRIM('Meta import'!N47))="unknown",LOWER(TRIM('Meta import'!N47))="not applicable",LOWER(TRIM('Meta import'!N47))="n/a",LOWER(TRIM('Meta import'!N47))="na",LOWER(TRIM('Meta import'!N47))="pending",LOWER(TRIM('Meta import'!N47))="unavailable",LOWER(TRIM('Meta import'!N47))="denied",LOWER(TRIM('Meta import'!N47))="none",LOWER(TRIM('Meta import'!N47))="tbd",LOWER(TRIM('Meta import'!N47))="to be determined",LOWER(TRIM('Meta import'!N47))="-")),"spend",IF(OR('Meta import'!O47="",OR(LOWER(TRIM('Meta import'!O47))="unknown",LOWER(TRIM('Meta import'!O47))="not applicable",LOWER(TRIM('Meta import'!O47))="n/a",LOWER(TRIM('Meta import'!O47))="na",LOWER(TRIM('Meta import'!O47))="pending",LOWER(TRIM('Meta import'!O47))="unavailable",LOWER(TRIM('Meta import'!O47))="denied",LOWER(TRIM('Meta import'!O47))="none",LOWER(TRIM('Meta import'!O47))="tbd",LOWER(TRIM('Meta import'!O47))="to be determined",LOWER(TRIM('Meta import'!O47))="-")),"impressions",IF(OR('Meta import'!P47="",OR(LOWER(TRIM('Meta import'!P47))="unknown",LOWER(TRIM('Meta import'!P47))="not applicable",LOWER(TRIM('Meta import'!P47))="n/a",LOWER(TRIM('Meta import'!P47))="na",LOWER(TRIM('Meta import'!P47))="pending",LOWER(TRIM('Meta import'!P47))="unavailable",LOWER(TRIM('Meta import'!P47))="denied",LOWER(TRIM('Meta import'!P47))="none",LOWER(TRIM('Meta import'!P47))="tbd",LOWER(TRIM('Meta import'!P47))="to be determined",LOWER(TRIM('Meta import'!P47))="-")),"link_clicks",IF(OR('Meta import'!Q47="",OR(LOWER(TRIM('Meta import'!Q47))="unknown",LOWER(TRIM('Meta import'!Q47))="not applicable",LOWER(TRIM('Meta import'!Q47))="n/a",LOWER(TRIM('Meta import'!Q47))="na",LOWER(TRIM('Meta import'!Q47))="pending",LOWER(TRIM('Meta import'!Q47))="unavailable",LOWER(TRIM('Meta import'!Q47))="denied",LOWER(TRIM('Meta import'!Q47))="none",LOWER(TRIM('Meta import'!Q47))="tbd",LOWER(TRIM('Meta import'!Q47))="to be determined",LOWER(TRIM('Meta import'!Q47))="-")),"platform_action_name",IF(OR('Meta import'!R47="",OR(LOWER(TRIM('Meta import'!R47))="unknown",LOWER(TRIM('Meta import'!R47))="not applicable",LOWER(TRIM('Meta import'!R47))="n/a",LOWER(TRIM('Meta import'!R47))="na",LOWER(TRIM('Meta import'!R47))="pending",LOWER(TRIM('Meta import'!R47))="unavailable",LOWER(TRIM('Meta import'!R47))="denied",LOWER(TRIM('Meta import'!R47))="none",LOWER(TRIM('Meta import'!R47))="tbd",LOWER(TRIM('Meta import'!R47))="to be determined",LOWER(TRIM('Meta import'!R47))="-")),"platform_attributed_actions","source_row_id")))))))))))))))))),IF(D79="INVALID_NUMERIC",IF(NOT(ISNUMBER('Meta import'!N47)),"spend",IF(OR(NOT(ISNUMBER('Meta import'!O47)),'Meta import'!O47&lt;&gt;INT('Meta import'!O47)),"impressions",IF(OR(NOT(ISNUMBER('Meta import'!P47)),'Meta import'!P47&lt;&gt;INT('Meta import'!P47)),"link_clicks",IF(OR(NOT(ISNUMBER('Meta import'!R47)),'Meta import'!R47&lt;&gt;INT('Meta import'!R47)),"platform_attributed_actions","spend")))),IF(D79="NEGATIVE_VALUE",IF('Meta import'!N47&lt;0,"spend",IF('Meta import'!O47&lt;0,"impressions",IF('Meta import'!P47&lt;0,"link_clicks",IF('Meta import'!R47&lt;0,"platform_attributed_actions","spend")))),IF(D79="DUPLICATE_GRAIN_GROUP","ad_id",IF(D79="MIXED_ACCOUNT","account_id",IF(D79="MIXED_CURRENCY","currency",IF(D79="OUT_OF_SCOPE_WINDOW","date_start",IF(D79="MIXED_ACTION","platform_action_name","source_row_id"))))))))</x:f>
        <x:v>source_row_id</x:v>
      </x:c>
      <x:c r="D79" t="str">
        <x:f>IF('Meta import'!T47="","",'Meta import'!T47)</x:f>
      </x:c>
      <x:c r="E79" t="str">
        <x:f>IF(D79="","","Hold")</x:f>
      </x:c>
      <x:c r="F79" t="str">
        <x:f>IF(D79="","","Resolve the cited source row and refresh the report.")</x:f>
      </x:c>
      <x:c r="G79" t="str">
        <x:f>IF(D79="","",B79&amp;" "&amp;C79&amp;" "&amp;D79)</x:f>
      </x:c>
    </x:row>
    <x:row r="80">
      <x:c r="A80" t="str">
        <x:v>meta</x:v>
      </x:c>
      <x:c r="B80" t="str">
        <x:f>IF('Meta import'!A48="","",'Meta import'!A48)</x:f>
      </x:c>
      <x:c r="C80" t="str">
        <x:f>IF(D80="MISSING_OR_PLACEHOLDER",IF(OR('Meta import'!A48="",OR(LOWER(TRIM('Meta import'!A48))="unknown",LOWER(TRIM('Meta import'!A48))="not applicable",LOWER(TRIM('Meta import'!A48))="n/a",LOWER(TRIM('Meta import'!A48))="na",LOWER(TRIM('Meta import'!A48))="pending",LOWER(TRIM('Meta import'!A48))="unavailable",LOWER(TRIM('Meta import'!A48))="denied",LOWER(TRIM('Meta import'!A48))="none",LOWER(TRIM('Meta import'!A48))="tbd",LOWER(TRIM('Meta import'!A48))="to be determined",LOWER(TRIM('Meta import'!A48))="-")),"source_row_id",IF(OR('Meta import'!B48="",OR(LOWER(TRIM('Meta import'!B48))="unknown",LOWER(TRIM('Meta import'!B48))="not applicable",LOWER(TRIM('Meta import'!B48))="n/a",LOWER(TRIM('Meta import'!B48))="na",LOWER(TRIM('Meta import'!B48))="pending",LOWER(TRIM('Meta import'!B48))="unavailable",LOWER(TRIM('Meta import'!B48))="denied",LOWER(TRIM('Meta import'!B48))="none",LOWER(TRIM('Meta import'!B48))="tbd",LOWER(TRIM('Meta import'!B48))="to be determined",LOWER(TRIM('Meta import'!B48))="-")),"source_file",IF(OR('Meta import'!C48="",OR(LOWER(TRIM('Meta import'!C48))="unknown",LOWER(TRIM('Meta import'!C48))="not applicable",LOWER(TRIM('Meta import'!C48))="n/a",LOWER(TRIM('Meta import'!C48))="na",LOWER(TRIM('Meta import'!C48))="pending",LOWER(TRIM('Meta import'!C48))="unavailable",LOWER(TRIM('Meta import'!C48))="denied",LOWER(TRIM('Meta import'!C48))="none",LOWER(TRIM('Meta import'!C48))="tbd",LOWER(TRIM('Meta import'!C48))="to be determined",LOWER(TRIM('Meta import'!C48))="-")),"source_reference",IF(OR('Meta import'!D48="",OR(LOWER(TRIM('Meta import'!D48))="unknown",LOWER(TRIM('Meta import'!D48))="not applicable",LOWER(TRIM('Meta import'!D48))="n/a",LOWER(TRIM('Meta import'!D48))="na",LOWER(TRIM('Meta import'!D48))="pending",LOWER(TRIM('Meta import'!D48))="unavailable",LOWER(TRIM('Meta import'!D48))="denied",LOWER(TRIM('Meta import'!D48))="none",LOWER(TRIM('Meta import'!D48))="tbd",LOWER(TRIM('Meta import'!D48))="to be determined",LOWER(TRIM('Meta import'!D48))="-")),"account_id",IF(OR('Meta import'!E48="",OR(LOWER(TRIM('Meta import'!E48))="unknown",LOWER(TRIM('Meta import'!E48))="not applicable",LOWER(TRIM('Meta import'!E48))="n/a",LOWER(TRIM('Meta import'!E48))="na",LOWER(TRIM('Meta import'!E48))="pending",LOWER(TRIM('Meta import'!E48))="unavailable",LOWER(TRIM('Meta import'!E48))="denied",LOWER(TRIM('Meta import'!E48))="none",LOWER(TRIM('Meta import'!E48))="tbd",LOWER(TRIM('Meta import'!E48))="to be determined",LOWER(TRIM('Meta import'!E48))="-")),"campaign_id",IF(OR('Meta import'!F48="",OR(LOWER(TRIM('Meta import'!F48))="unknown",LOWER(TRIM('Meta import'!F48))="not applicable",LOWER(TRIM('Meta import'!F48))="n/a",LOWER(TRIM('Meta import'!F48))="na",LOWER(TRIM('Meta import'!F48))="pending",LOWER(TRIM('Meta import'!F48))="unavailable",LOWER(TRIM('Meta import'!F48))="denied",LOWER(TRIM('Meta import'!F48))="none",LOWER(TRIM('Meta import'!F48))="tbd",LOWER(TRIM('Meta import'!F48))="to be determined",LOWER(TRIM('Meta import'!F48))="-")),"campaign_name",IF(OR('Meta import'!G48="",OR(LOWER(TRIM('Meta import'!G48))="unknown",LOWER(TRIM('Meta import'!G48))="not applicable",LOWER(TRIM('Meta import'!G48))="n/a",LOWER(TRIM('Meta import'!G48))="na",LOWER(TRIM('Meta import'!G48))="pending",LOWER(TRIM('Meta import'!G48))="unavailable",LOWER(TRIM('Meta import'!G48))="denied",LOWER(TRIM('Meta import'!G48))="none",LOWER(TRIM('Meta import'!G48))="tbd",LOWER(TRIM('Meta import'!G48))="to be determined",LOWER(TRIM('Meta import'!G48))="-")),"adset_id",IF(OR('Meta import'!H48="",OR(LOWER(TRIM('Meta import'!H48))="unknown",LOWER(TRIM('Meta import'!H48))="not applicable",LOWER(TRIM('Meta import'!H48))="n/a",LOWER(TRIM('Meta import'!H48))="na",LOWER(TRIM('Meta import'!H48))="pending",LOWER(TRIM('Meta import'!H48))="unavailable",LOWER(TRIM('Meta import'!H48))="denied",LOWER(TRIM('Meta import'!H48))="none",LOWER(TRIM('Meta import'!H48))="tbd",LOWER(TRIM('Meta import'!H48))="to be determined",LOWER(TRIM('Meta import'!H48))="-")),"adset_name",IF(OR('Meta import'!I48="",OR(LOWER(TRIM('Meta import'!I48))="unknown",LOWER(TRIM('Meta import'!I48))="not applicable",LOWER(TRIM('Meta import'!I48))="n/a",LOWER(TRIM('Meta import'!I48))="na",LOWER(TRIM('Meta import'!I48))="pending",LOWER(TRIM('Meta import'!I48))="unavailable",LOWER(TRIM('Meta import'!I48))="denied",LOWER(TRIM('Meta import'!I48))="none",LOWER(TRIM('Meta import'!I48))="tbd",LOWER(TRIM('Meta import'!I48))="to be determined",LOWER(TRIM('Meta import'!I48))="-")),"ad_id",IF(OR('Meta import'!J48="",OR(LOWER(TRIM('Meta import'!J48))="unknown",LOWER(TRIM('Meta import'!J48))="not applicable",LOWER(TRIM('Meta import'!J48))="n/a",LOWER(TRIM('Meta import'!J48))="na",LOWER(TRIM('Meta import'!J48))="pending",LOWER(TRIM('Meta import'!J48))="unavailable",LOWER(TRIM('Meta import'!J48))="denied",LOWER(TRIM('Meta import'!J48))="none",LOWER(TRIM('Meta import'!J48))="tbd",LOWER(TRIM('Meta import'!J48))="to be determined",LOWER(TRIM('Meta import'!J48))="-")),"ad_name",IF(OR('Meta import'!K48="",OR(LOWER(TRIM('Meta import'!K48))="unknown",LOWER(TRIM('Meta import'!K48))="not applicable",LOWER(TRIM('Meta import'!K48))="n/a",LOWER(TRIM('Meta import'!K48))="na",LOWER(TRIM('Meta import'!K48))="pending",LOWER(TRIM('Meta import'!K48))="unavailable",LOWER(TRIM('Meta import'!K48))="denied",LOWER(TRIM('Meta import'!K48))="none",LOWER(TRIM('Meta import'!K48))="tbd",LOWER(TRIM('Meta import'!K48))="to be determined",LOWER(TRIM('Meta import'!K48))="-")),"date_start",IF(OR('Meta import'!L48="",OR(LOWER(TRIM('Meta import'!L48))="unknown",LOWER(TRIM('Meta import'!L48))="not applicable",LOWER(TRIM('Meta import'!L48))="n/a",LOWER(TRIM('Meta import'!L48))="na",LOWER(TRIM('Meta import'!L48))="pending",LOWER(TRIM('Meta import'!L48))="unavailable",LOWER(TRIM('Meta import'!L48))="denied",LOWER(TRIM('Meta import'!L48))="none",LOWER(TRIM('Meta import'!L48))="tbd",LOWER(TRIM('Meta import'!L48))="to be determined",LOWER(TRIM('Meta import'!L48))="-")),"date_stop",IF(OR('Meta import'!M48="",OR(LOWER(TRIM('Meta import'!M48))="unknown",LOWER(TRIM('Meta import'!M48))="not applicable",LOWER(TRIM('Meta import'!M48))="n/a",LOWER(TRIM('Meta import'!M48))="na",LOWER(TRIM('Meta import'!M48))="pending",LOWER(TRIM('Meta import'!M48))="unavailable",LOWER(TRIM('Meta import'!M48))="denied",LOWER(TRIM('Meta import'!M48))="none",LOWER(TRIM('Meta import'!M48))="tbd",LOWER(TRIM('Meta import'!M48))="to be determined",LOWER(TRIM('Meta import'!M48))="-")),"currency",IF(OR('Meta import'!N48="",OR(LOWER(TRIM('Meta import'!N48))="unknown",LOWER(TRIM('Meta import'!N48))="not applicable",LOWER(TRIM('Meta import'!N48))="n/a",LOWER(TRIM('Meta import'!N48))="na",LOWER(TRIM('Meta import'!N48))="pending",LOWER(TRIM('Meta import'!N48))="unavailable",LOWER(TRIM('Meta import'!N48))="denied",LOWER(TRIM('Meta import'!N48))="none",LOWER(TRIM('Meta import'!N48))="tbd",LOWER(TRIM('Meta import'!N48))="to be determined",LOWER(TRIM('Meta import'!N48))="-")),"spend",IF(OR('Meta import'!O48="",OR(LOWER(TRIM('Meta import'!O48))="unknown",LOWER(TRIM('Meta import'!O48))="not applicable",LOWER(TRIM('Meta import'!O48))="n/a",LOWER(TRIM('Meta import'!O48))="na",LOWER(TRIM('Meta import'!O48))="pending",LOWER(TRIM('Meta import'!O48))="unavailable",LOWER(TRIM('Meta import'!O48))="denied",LOWER(TRIM('Meta import'!O48))="none",LOWER(TRIM('Meta import'!O48))="tbd",LOWER(TRIM('Meta import'!O48))="to be determined",LOWER(TRIM('Meta import'!O48))="-")),"impressions",IF(OR('Meta import'!P48="",OR(LOWER(TRIM('Meta import'!P48))="unknown",LOWER(TRIM('Meta import'!P48))="not applicable",LOWER(TRIM('Meta import'!P48))="n/a",LOWER(TRIM('Meta import'!P48))="na",LOWER(TRIM('Meta import'!P48))="pending",LOWER(TRIM('Meta import'!P48))="unavailable",LOWER(TRIM('Meta import'!P48))="denied",LOWER(TRIM('Meta import'!P48))="none",LOWER(TRIM('Meta import'!P48))="tbd",LOWER(TRIM('Meta import'!P48))="to be determined",LOWER(TRIM('Meta import'!P48))="-")),"link_clicks",IF(OR('Meta import'!Q48="",OR(LOWER(TRIM('Meta import'!Q48))="unknown",LOWER(TRIM('Meta import'!Q48))="not applicable",LOWER(TRIM('Meta import'!Q48))="n/a",LOWER(TRIM('Meta import'!Q48))="na",LOWER(TRIM('Meta import'!Q48))="pending",LOWER(TRIM('Meta import'!Q48))="unavailable",LOWER(TRIM('Meta import'!Q48))="denied",LOWER(TRIM('Meta import'!Q48))="none",LOWER(TRIM('Meta import'!Q48))="tbd",LOWER(TRIM('Meta import'!Q48))="to be determined",LOWER(TRIM('Meta import'!Q48))="-")),"platform_action_name",IF(OR('Meta import'!R48="",OR(LOWER(TRIM('Meta import'!R48))="unknown",LOWER(TRIM('Meta import'!R48))="not applicable",LOWER(TRIM('Meta import'!R48))="n/a",LOWER(TRIM('Meta import'!R48))="na",LOWER(TRIM('Meta import'!R48))="pending",LOWER(TRIM('Meta import'!R48))="unavailable",LOWER(TRIM('Meta import'!R48))="denied",LOWER(TRIM('Meta import'!R48))="none",LOWER(TRIM('Meta import'!R48))="tbd",LOWER(TRIM('Meta import'!R48))="to be determined",LOWER(TRIM('Meta import'!R48))="-")),"platform_attributed_actions","source_row_id")))))))))))))))))),IF(D80="INVALID_NUMERIC",IF(NOT(ISNUMBER('Meta import'!N48)),"spend",IF(OR(NOT(ISNUMBER('Meta import'!O48)),'Meta import'!O48&lt;&gt;INT('Meta import'!O48)),"impressions",IF(OR(NOT(ISNUMBER('Meta import'!P48)),'Meta import'!P48&lt;&gt;INT('Meta import'!P48)),"link_clicks",IF(OR(NOT(ISNUMBER('Meta import'!R48)),'Meta import'!R48&lt;&gt;INT('Meta import'!R48)),"platform_attributed_actions","spend")))),IF(D80="NEGATIVE_VALUE",IF('Meta import'!N48&lt;0,"spend",IF('Meta import'!O48&lt;0,"impressions",IF('Meta import'!P48&lt;0,"link_clicks",IF('Meta import'!R48&lt;0,"platform_attributed_actions","spend")))),IF(D80="DUPLICATE_GRAIN_GROUP","ad_id",IF(D80="MIXED_ACCOUNT","account_id",IF(D80="MIXED_CURRENCY","currency",IF(D80="OUT_OF_SCOPE_WINDOW","date_start",IF(D80="MIXED_ACTION","platform_action_name","source_row_id"))))))))</x:f>
        <x:v>source_row_id</x:v>
      </x:c>
      <x:c r="D80" t="str">
        <x:f>IF('Meta import'!T48="","",'Meta import'!T48)</x:f>
      </x:c>
      <x:c r="E80" t="str">
        <x:f>IF(D80="","","Hold")</x:f>
      </x:c>
      <x:c r="F80" t="str">
        <x:f>IF(D80="","","Resolve the cited source row and refresh the report.")</x:f>
      </x:c>
      <x:c r="G80" t="str">
        <x:f>IF(D80="","",B80&amp;" "&amp;C80&amp;" "&amp;D80)</x:f>
      </x:c>
    </x:row>
    <x:row r="81">
      <x:c r="A81" t="str">
        <x:v>meta</x:v>
      </x:c>
      <x:c r="B81" t="str">
        <x:f>IF('Meta import'!A49="","",'Meta import'!A49)</x:f>
      </x:c>
      <x:c r="C81" t="str">
        <x:f>IF(D81="MISSING_OR_PLACEHOLDER",IF(OR('Meta import'!A49="",OR(LOWER(TRIM('Meta import'!A49))="unknown",LOWER(TRIM('Meta import'!A49))="not applicable",LOWER(TRIM('Meta import'!A49))="n/a",LOWER(TRIM('Meta import'!A49))="na",LOWER(TRIM('Meta import'!A49))="pending",LOWER(TRIM('Meta import'!A49))="unavailable",LOWER(TRIM('Meta import'!A49))="denied",LOWER(TRIM('Meta import'!A49))="none",LOWER(TRIM('Meta import'!A49))="tbd",LOWER(TRIM('Meta import'!A49))="to be determined",LOWER(TRIM('Meta import'!A49))="-")),"source_row_id",IF(OR('Meta import'!B49="",OR(LOWER(TRIM('Meta import'!B49))="unknown",LOWER(TRIM('Meta import'!B49))="not applicable",LOWER(TRIM('Meta import'!B49))="n/a",LOWER(TRIM('Meta import'!B49))="na",LOWER(TRIM('Meta import'!B49))="pending",LOWER(TRIM('Meta import'!B49))="unavailable",LOWER(TRIM('Meta import'!B49))="denied",LOWER(TRIM('Meta import'!B49))="none",LOWER(TRIM('Meta import'!B49))="tbd",LOWER(TRIM('Meta import'!B49))="to be determined",LOWER(TRIM('Meta import'!B49))="-")),"source_file",IF(OR('Meta import'!C49="",OR(LOWER(TRIM('Meta import'!C49))="unknown",LOWER(TRIM('Meta import'!C49))="not applicable",LOWER(TRIM('Meta import'!C49))="n/a",LOWER(TRIM('Meta import'!C49))="na",LOWER(TRIM('Meta import'!C49))="pending",LOWER(TRIM('Meta import'!C49))="unavailable",LOWER(TRIM('Meta import'!C49))="denied",LOWER(TRIM('Meta import'!C49))="none",LOWER(TRIM('Meta import'!C49))="tbd",LOWER(TRIM('Meta import'!C49))="to be determined",LOWER(TRIM('Meta import'!C49))="-")),"source_reference",IF(OR('Meta import'!D49="",OR(LOWER(TRIM('Meta import'!D49))="unknown",LOWER(TRIM('Meta import'!D49))="not applicable",LOWER(TRIM('Meta import'!D49))="n/a",LOWER(TRIM('Meta import'!D49))="na",LOWER(TRIM('Meta import'!D49))="pending",LOWER(TRIM('Meta import'!D49))="unavailable",LOWER(TRIM('Meta import'!D49))="denied",LOWER(TRIM('Meta import'!D49))="none",LOWER(TRIM('Meta import'!D49))="tbd",LOWER(TRIM('Meta import'!D49))="to be determined",LOWER(TRIM('Meta import'!D49))="-")),"account_id",IF(OR('Meta import'!E49="",OR(LOWER(TRIM('Meta import'!E49))="unknown",LOWER(TRIM('Meta import'!E49))="not applicable",LOWER(TRIM('Meta import'!E49))="n/a",LOWER(TRIM('Meta import'!E49))="na",LOWER(TRIM('Meta import'!E49))="pending",LOWER(TRIM('Meta import'!E49))="unavailable",LOWER(TRIM('Meta import'!E49))="denied",LOWER(TRIM('Meta import'!E49))="none",LOWER(TRIM('Meta import'!E49))="tbd",LOWER(TRIM('Meta import'!E49))="to be determined",LOWER(TRIM('Meta import'!E49))="-")),"campaign_id",IF(OR('Meta import'!F49="",OR(LOWER(TRIM('Meta import'!F49))="unknown",LOWER(TRIM('Meta import'!F49))="not applicable",LOWER(TRIM('Meta import'!F49))="n/a",LOWER(TRIM('Meta import'!F49))="na",LOWER(TRIM('Meta import'!F49))="pending",LOWER(TRIM('Meta import'!F49))="unavailable",LOWER(TRIM('Meta import'!F49))="denied",LOWER(TRIM('Meta import'!F49))="none",LOWER(TRIM('Meta import'!F49))="tbd",LOWER(TRIM('Meta import'!F49))="to be determined",LOWER(TRIM('Meta import'!F49))="-")),"campaign_name",IF(OR('Meta import'!G49="",OR(LOWER(TRIM('Meta import'!G49))="unknown",LOWER(TRIM('Meta import'!G49))="not applicable",LOWER(TRIM('Meta import'!G49))="n/a",LOWER(TRIM('Meta import'!G49))="na",LOWER(TRIM('Meta import'!G49))="pending",LOWER(TRIM('Meta import'!G49))="unavailable",LOWER(TRIM('Meta import'!G49))="denied",LOWER(TRIM('Meta import'!G49))="none",LOWER(TRIM('Meta import'!G49))="tbd",LOWER(TRIM('Meta import'!G49))="to be determined",LOWER(TRIM('Meta import'!G49))="-")),"adset_id",IF(OR('Meta import'!H49="",OR(LOWER(TRIM('Meta import'!H49))="unknown",LOWER(TRIM('Meta import'!H49))="not applicable",LOWER(TRIM('Meta import'!H49))="n/a",LOWER(TRIM('Meta import'!H49))="na",LOWER(TRIM('Meta import'!H49))="pending",LOWER(TRIM('Meta import'!H49))="unavailable",LOWER(TRIM('Meta import'!H49))="denied",LOWER(TRIM('Meta import'!H49))="none",LOWER(TRIM('Meta import'!H49))="tbd",LOWER(TRIM('Meta import'!H49))="to be determined",LOWER(TRIM('Meta import'!H49))="-")),"adset_name",IF(OR('Meta import'!I49="",OR(LOWER(TRIM('Meta import'!I49))="unknown",LOWER(TRIM('Meta import'!I49))="not applicable",LOWER(TRIM('Meta import'!I49))="n/a",LOWER(TRIM('Meta import'!I49))="na",LOWER(TRIM('Meta import'!I49))="pending",LOWER(TRIM('Meta import'!I49))="unavailable",LOWER(TRIM('Meta import'!I49))="denied",LOWER(TRIM('Meta import'!I49))="none",LOWER(TRIM('Meta import'!I49))="tbd",LOWER(TRIM('Meta import'!I49))="to be determined",LOWER(TRIM('Meta import'!I49))="-")),"ad_id",IF(OR('Meta import'!J49="",OR(LOWER(TRIM('Meta import'!J49))="unknown",LOWER(TRIM('Meta import'!J49))="not applicable",LOWER(TRIM('Meta import'!J49))="n/a",LOWER(TRIM('Meta import'!J49))="na",LOWER(TRIM('Meta import'!J49))="pending",LOWER(TRIM('Meta import'!J49))="unavailable",LOWER(TRIM('Meta import'!J49))="denied",LOWER(TRIM('Meta import'!J49))="none",LOWER(TRIM('Meta import'!J49))="tbd",LOWER(TRIM('Meta import'!J49))="to be determined",LOWER(TRIM('Meta import'!J49))="-")),"ad_name",IF(OR('Meta import'!K49="",OR(LOWER(TRIM('Meta import'!K49))="unknown",LOWER(TRIM('Meta import'!K49))="not applicable",LOWER(TRIM('Meta import'!K49))="n/a",LOWER(TRIM('Meta import'!K49))="na",LOWER(TRIM('Meta import'!K49))="pending",LOWER(TRIM('Meta import'!K49))="unavailable",LOWER(TRIM('Meta import'!K49))="denied",LOWER(TRIM('Meta import'!K49))="none",LOWER(TRIM('Meta import'!K49))="tbd",LOWER(TRIM('Meta import'!K49))="to be determined",LOWER(TRIM('Meta import'!K49))="-")),"date_start",IF(OR('Meta import'!L49="",OR(LOWER(TRIM('Meta import'!L49))="unknown",LOWER(TRIM('Meta import'!L49))="not applicable",LOWER(TRIM('Meta import'!L49))="n/a",LOWER(TRIM('Meta import'!L49))="na",LOWER(TRIM('Meta import'!L49))="pending",LOWER(TRIM('Meta import'!L49))="unavailable",LOWER(TRIM('Meta import'!L49))="denied",LOWER(TRIM('Meta import'!L49))="none",LOWER(TRIM('Meta import'!L49))="tbd",LOWER(TRIM('Meta import'!L49))="to be determined",LOWER(TRIM('Meta import'!L49))="-")),"date_stop",IF(OR('Meta import'!M49="",OR(LOWER(TRIM('Meta import'!M49))="unknown",LOWER(TRIM('Meta import'!M49))="not applicable",LOWER(TRIM('Meta import'!M49))="n/a",LOWER(TRIM('Meta import'!M49))="na",LOWER(TRIM('Meta import'!M49))="pending",LOWER(TRIM('Meta import'!M49))="unavailable",LOWER(TRIM('Meta import'!M49))="denied",LOWER(TRIM('Meta import'!M49))="none",LOWER(TRIM('Meta import'!M49))="tbd",LOWER(TRIM('Meta import'!M49))="to be determined",LOWER(TRIM('Meta import'!M49))="-")),"currency",IF(OR('Meta import'!N49="",OR(LOWER(TRIM('Meta import'!N49))="unknown",LOWER(TRIM('Meta import'!N49))="not applicable",LOWER(TRIM('Meta import'!N49))="n/a",LOWER(TRIM('Meta import'!N49))="na",LOWER(TRIM('Meta import'!N49))="pending",LOWER(TRIM('Meta import'!N49))="unavailable",LOWER(TRIM('Meta import'!N49))="denied",LOWER(TRIM('Meta import'!N49))="none",LOWER(TRIM('Meta import'!N49))="tbd",LOWER(TRIM('Meta import'!N49))="to be determined",LOWER(TRIM('Meta import'!N49))="-")),"spend",IF(OR('Meta import'!O49="",OR(LOWER(TRIM('Meta import'!O49))="unknown",LOWER(TRIM('Meta import'!O49))="not applicable",LOWER(TRIM('Meta import'!O49))="n/a",LOWER(TRIM('Meta import'!O49))="na",LOWER(TRIM('Meta import'!O49))="pending",LOWER(TRIM('Meta import'!O49))="unavailable",LOWER(TRIM('Meta import'!O49))="denied",LOWER(TRIM('Meta import'!O49))="none",LOWER(TRIM('Meta import'!O49))="tbd",LOWER(TRIM('Meta import'!O49))="to be determined",LOWER(TRIM('Meta import'!O49))="-")),"impressions",IF(OR('Meta import'!P49="",OR(LOWER(TRIM('Meta import'!P49))="unknown",LOWER(TRIM('Meta import'!P49))="not applicable",LOWER(TRIM('Meta import'!P49))="n/a",LOWER(TRIM('Meta import'!P49))="na",LOWER(TRIM('Meta import'!P49))="pending",LOWER(TRIM('Meta import'!P49))="unavailable",LOWER(TRIM('Meta import'!P49))="denied",LOWER(TRIM('Meta import'!P49))="none",LOWER(TRIM('Meta import'!P49))="tbd",LOWER(TRIM('Meta import'!P49))="to be determined",LOWER(TRIM('Meta import'!P49))="-")),"link_clicks",IF(OR('Meta import'!Q49="",OR(LOWER(TRIM('Meta import'!Q49))="unknown",LOWER(TRIM('Meta import'!Q49))="not applicable",LOWER(TRIM('Meta import'!Q49))="n/a",LOWER(TRIM('Meta import'!Q49))="na",LOWER(TRIM('Meta import'!Q49))="pending",LOWER(TRIM('Meta import'!Q49))="unavailable",LOWER(TRIM('Meta import'!Q49))="denied",LOWER(TRIM('Meta import'!Q49))="none",LOWER(TRIM('Meta import'!Q49))="tbd",LOWER(TRIM('Meta import'!Q49))="to be determined",LOWER(TRIM('Meta import'!Q49))="-")),"platform_action_name",IF(OR('Meta import'!R49="",OR(LOWER(TRIM('Meta import'!R49))="unknown",LOWER(TRIM('Meta import'!R49))="not applicable",LOWER(TRIM('Meta import'!R49))="n/a",LOWER(TRIM('Meta import'!R49))="na",LOWER(TRIM('Meta import'!R49))="pending",LOWER(TRIM('Meta import'!R49))="unavailable",LOWER(TRIM('Meta import'!R49))="denied",LOWER(TRIM('Meta import'!R49))="none",LOWER(TRIM('Meta import'!R49))="tbd",LOWER(TRIM('Meta import'!R49))="to be determined",LOWER(TRIM('Meta import'!R49))="-")),"platform_attributed_actions","source_row_id")))))))))))))))))),IF(D81="INVALID_NUMERIC",IF(NOT(ISNUMBER('Meta import'!N49)),"spend",IF(OR(NOT(ISNUMBER('Meta import'!O49)),'Meta import'!O49&lt;&gt;INT('Meta import'!O49)),"impressions",IF(OR(NOT(ISNUMBER('Meta import'!P49)),'Meta import'!P49&lt;&gt;INT('Meta import'!P49)),"link_clicks",IF(OR(NOT(ISNUMBER('Meta import'!R49)),'Meta import'!R49&lt;&gt;INT('Meta import'!R49)),"platform_attributed_actions","spend")))),IF(D81="NEGATIVE_VALUE",IF('Meta import'!N49&lt;0,"spend",IF('Meta import'!O49&lt;0,"impressions",IF('Meta import'!P49&lt;0,"link_clicks",IF('Meta import'!R49&lt;0,"platform_attributed_actions","spend")))),IF(D81="DUPLICATE_GRAIN_GROUP","ad_id",IF(D81="MIXED_ACCOUNT","account_id",IF(D81="MIXED_CURRENCY","currency",IF(D81="OUT_OF_SCOPE_WINDOW","date_start",IF(D81="MIXED_ACTION","platform_action_name","source_row_id"))))))))</x:f>
        <x:v>source_row_id</x:v>
      </x:c>
      <x:c r="D81" t="str">
        <x:f>IF('Meta import'!T49="","",'Meta import'!T49)</x:f>
      </x:c>
      <x:c r="E81" t="str">
        <x:f>IF(D81="","","Hold")</x:f>
      </x:c>
      <x:c r="F81" t="str">
        <x:f>IF(D81="","","Resolve the cited source row and refresh the report.")</x:f>
      </x:c>
      <x:c r="G81" t="str">
        <x:f>IF(D81="","",B81&amp;" "&amp;C81&amp;" "&amp;D81)</x:f>
      </x:c>
    </x:row>
    <x:row r="82">
      <x:c r="A82" t="str">
        <x:v>meta</x:v>
      </x:c>
      <x:c r="B82" t="str">
        <x:f>IF('Meta import'!A50="","",'Meta import'!A50)</x:f>
      </x:c>
      <x:c r="C82" t="str">
        <x:f>IF(D82="MISSING_OR_PLACEHOLDER",IF(OR('Meta import'!A50="",OR(LOWER(TRIM('Meta import'!A50))="unknown",LOWER(TRIM('Meta import'!A50))="not applicable",LOWER(TRIM('Meta import'!A50))="n/a",LOWER(TRIM('Meta import'!A50))="na",LOWER(TRIM('Meta import'!A50))="pending",LOWER(TRIM('Meta import'!A50))="unavailable",LOWER(TRIM('Meta import'!A50))="denied",LOWER(TRIM('Meta import'!A50))="none",LOWER(TRIM('Meta import'!A50))="tbd",LOWER(TRIM('Meta import'!A50))="to be determined",LOWER(TRIM('Meta import'!A50))="-")),"source_row_id",IF(OR('Meta import'!B50="",OR(LOWER(TRIM('Meta import'!B50))="unknown",LOWER(TRIM('Meta import'!B50))="not applicable",LOWER(TRIM('Meta import'!B50))="n/a",LOWER(TRIM('Meta import'!B50))="na",LOWER(TRIM('Meta import'!B50))="pending",LOWER(TRIM('Meta import'!B50))="unavailable",LOWER(TRIM('Meta import'!B50))="denied",LOWER(TRIM('Meta import'!B50))="none",LOWER(TRIM('Meta import'!B50))="tbd",LOWER(TRIM('Meta import'!B50))="to be determined",LOWER(TRIM('Meta import'!B50))="-")),"source_file",IF(OR('Meta import'!C50="",OR(LOWER(TRIM('Meta import'!C50))="unknown",LOWER(TRIM('Meta import'!C50))="not applicable",LOWER(TRIM('Meta import'!C50))="n/a",LOWER(TRIM('Meta import'!C50))="na",LOWER(TRIM('Meta import'!C50))="pending",LOWER(TRIM('Meta import'!C50))="unavailable",LOWER(TRIM('Meta import'!C50))="denied",LOWER(TRIM('Meta import'!C50))="none",LOWER(TRIM('Meta import'!C50))="tbd",LOWER(TRIM('Meta import'!C50))="to be determined",LOWER(TRIM('Meta import'!C50))="-")),"source_reference",IF(OR('Meta import'!D50="",OR(LOWER(TRIM('Meta import'!D50))="unknown",LOWER(TRIM('Meta import'!D50))="not applicable",LOWER(TRIM('Meta import'!D50))="n/a",LOWER(TRIM('Meta import'!D50))="na",LOWER(TRIM('Meta import'!D50))="pending",LOWER(TRIM('Meta import'!D50))="unavailable",LOWER(TRIM('Meta import'!D50))="denied",LOWER(TRIM('Meta import'!D50))="none",LOWER(TRIM('Meta import'!D50))="tbd",LOWER(TRIM('Meta import'!D50))="to be determined",LOWER(TRIM('Meta import'!D50))="-")),"account_id",IF(OR('Meta import'!E50="",OR(LOWER(TRIM('Meta import'!E50))="unknown",LOWER(TRIM('Meta import'!E50))="not applicable",LOWER(TRIM('Meta import'!E50))="n/a",LOWER(TRIM('Meta import'!E50))="na",LOWER(TRIM('Meta import'!E50))="pending",LOWER(TRIM('Meta import'!E50))="unavailable",LOWER(TRIM('Meta import'!E50))="denied",LOWER(TRIM('Meta import'!E50))="none",LOWER(TRIM('Meta import'!E50))="tbd",LOWER(TRIM('Meta import'!E50))="to be determined",LOWER(TRIM('Meta import'!E50))="-")),"campaign_id",IF(OR('Meta import'!F50="",OR(LOWER(TRIM('Meta import'!F50))="unknown",LOWER(TRIM('Meta import'!F50))="not applicable",LOWER(TRIM('Meta import'!F50))="n/a",LOWER(TRIM('Meta import'!F50))="na",LOWER(TRIM('Meta import'!F50))="pending",LOWER(TRIM('Meta import'!F50))="unavailable",LOWER(TRIM('Meta import'!F50))="denied",LOWER(TRIM('Meta import'!F50))="none",LOWER(TRIM('Meta import'!F50))="tbd",LOWER(TRIM('Meta import'!F50))="to be determined",LOWER(TRIM('Meta import'!F50))="-")),"campaign_name",IF(OR('Meta import'!G50="",OR(LOWER(TRIM('Meta import'!G50))="unknown",LOWER(TRIM('Meta import'!G50))="not applicable",LOWER(TRIM('Meta import'!G50))="n/a",LOWER(TRIM('Meta import'!G50))="na",LOWER(TRIM('Meta import'!G50))="pending",LOWER(TRIM('Meta import'!G50))="unavailable",LOWER(TRIM('Meta import'!G50))="denied",LOWER(TRIM('Meta import'!G50))="none",LOWER(TRIM('Meta import'!G50))="tbd",LOWER(TRIM('Meta import'!G50))="to be determined",LOWER(TRIM('Meta import'!G50))="-")),"adset_id",IF(OR('Meta import'!H50="",OR(LOWER(TRIM('Meta import'!H50))="unknown",LOWER(TRIM('Meta import'!H50))="not applicable",LOWER(TRIM('Meta import'!H50))="n/a",LOWER(TRIM('Meta import'!H50))="na",LOWER(TRIM('Meta import'!H50))="pending",LOWER(TRIM('Meta import'!H50))="unavailable",LOWER(TRIM('Meta import'!H50))="denied",LOWER(TRIM('Meta import'!H50))="none",LOWER(TRIM('Meta import'!H50))="tbd",LOWER(TRIM('Meta import'!H50))="to be determined",LOWER(TRIM('Meta import'!H50))="-")),"adset_name",IF(OR('Meta import'!I50="",OR(LOWER(TRIM('Meta import'!I50))="unknown",LOWER(TRIM('Meta import'!I50))="not applicable",LOWER(TRIM('Meta import'!I50))="n/a",LOWER(TRIM('Meta import'!I50))="na",LOWER(TRIM('Meta import'!I50))="pending",LOWER(TRIM('Meta import'!I50))="unavailable",LOWER(TRIM('Meta import'!I50))="denied",LOWER(TRIM('Meta import'!I50))="none",LOWER(TRIM('Meta import'!I50))="tbd",LOWER(TRIM('Meta import'!I50))="to be determined",LOWER(TRIM('Meta import'!I50))="-")),"ad_id",IF(OR('Meta import'!J50="",OR(LOWER(TRIM('Meta import'!J50))="unknown",LOWER(TRIM('Meta import'!J50))="not applicable",LOWER(TRIM('Meta import'!J50))="n/a",LOWER(TRIM('Meta import'!J50))="na",LOWER(TRIM('Meta import'!J50))="pending",LOWER(TRIM('Meta import'!J50))="unavailable",LOWER(TRIM('Meta import'!J50))="denied",LOWER(TRIM('Meta import'!J50))="none",LOWER(TRIM('Meta import'!J50))="tbd",LOWER(TRIM('Meta import'!J50))="to be determined",LOWER(TRIM('Meta import'!J50))="-")),"ad_name",IF(OR('Meta import'!K50="",OR(LOWER(TRIM('Meta import'!K50))="unknown",LOWER(TRIM('Meta import'!K50))="not applicable",LOWER(TRIM('Meta import'!K50))="n/a",LOWER(TRIM('Meta import'!K50))="na",LOWER(TRIM('Meta import'!K50))="pending",LOWER(TRIM('Meta import'!K50))="unavailable",LOWER(TRIM('Meta import'!K50))="denied",LOWER(TRIM('Meta import'!K50))="none",LOWER(TRIM('Meta import'!K50))="tbd",LOWER(TRIM('Meta import'!K50))="to be determined",LOWER(TRIM('Meta import'!K50))="-")),"date_start",IF(OR('Meta import'!L50="",OR(LOWER(TRIM('Meta import'!L50))="unknown",LOWER(TRIM('Meta import'!L50))="not applicable",LOWER(TRIM('Meta import'!L50))="n/a",LOWER(TRIM('Meta import'!L50))="na",LOWER(TRIM('Meta import'!L50))="pending",LOWER(TRIM('Meta import'!L50))="unavailable",LOWER(TRIM('Meta import'!L50))="denied",LOWER(TRIM('Meta import'!L50))="none",LOWER(TRIM('Meta import'!L50))="tbd",LOWER(TRIM('Meta import'!L50))="to be determined",LOWER(TRIM('Meta import'!L50))="-")),"date_stop",IF(OR('Meta import'!M50="",OR(LOWER(TRIM('Meta import'!M50))="unknown",LOWER(TRIM('Meta import'!M50))="not applicable",LOWER(TRIM('Meta import'!M50))="n/a",LOWER(TRIM('Meta import'!M50))="na",LOWER(TRIM('Meta import'!M50))="pending",LOWER(TRIM('Meta import'!M50))="unavailable",LOWER(TRIM('Meta import'!M50))="denied",LOWER(TRIM('Meta import'!M50))="none",LOWER(TRIM('Meta import'!M50))="tbd",LOWER(TRIM('Meta import'!M50))="to be determined",LOWER(TRIM('Meta import'!M50))="-")),"currency",IF(OR('Meta import'!N50="",OR(LOWER(TRIM('Meta import'!N50))="unknown",LOWER(TRIM('Meta import'!N50))="not applicable",LOWER(TRIM('Meta import'!N50))="n/a",LOWER(TRIM('Meta import'!N50))="na",LOWER(TRIM('Meta import'!N50))="pending",LOWER(TRIM('Meta import'!N50))="unavailable",LOWER(TRIM('Meta import'!N50))="denied",LOWER(TRIM('Meta import'!N50))="none",LOWER(TRIM('Meta import'!N50))="tbd",LOWER(TRIM('Meta import'!N50))="to be determined",LOWER(TRIM('Meta import'!N50))="-")),"spend",IF(OR('Meta import'!O50="",OR(LOWER(TRIM('Meta import'!O50))="unknown",LOWER(TRIM('Meta import'!O50))="not applicable",LOWER(TRIM('Meta import'!O50))="n/a",LOWER(TRIM('Meta import'!O50))="na",LOWER(TRIM('Meta import'!O50))="pending",LOWER(TRIM('Meta import'!O50))="unavailable",LOWER(TRIM('Meta import'!O50))="denied",LOWER(TRIM('Meta import'!O50))="none",LOWER(TRIM('Meta import'!O50))="tbd",LOWER(TRIM('Meta import'!O50))="to be determined",LOWER(TRIM('Meta import'!O50))="-")),"impressions",IF(OR('Meta import'!P50="",OR(LOWER(TRIM('Meta import'!P50))="unknown",LOWER(TRIM('Meta import'!P50))="not applicable",LOWER(TRIM('Meta import'!P50))="n/a",LOWER(TRIM('Meta import'!P50))="na",LOWER(TRIM('Meta import'!P50))="pending",LOWER(TRIM('Meta import'!P50))="unavailable",LOWER(TRIM('Meta import'!P50))="denied",LOWER(TRIM('Meta import'!P50))="none",LOWER(TRIM('Meta import'!P50))="tbd",LOWER(TRIM('Meta import'!P50))="to be determined",LOWER(TRIM('Meta import'!P50))="-")),"link_clicks",IF(OR('Meta import'!Q50="",OR(LOWER(TRIM('Meta import'!Q50))="unknown",LOWER(TRIM('Meta import'!Q50))="not applicable",LOWER(TRIM('Meta import'!Q50))="n/a",LOWER(TRIM('Meta import'!Q50))="na",LOWER(TRIM('Meta import'!Q50))="pending",LOWER(TRIM('Meta import'!Q50))="unavailable",LOWER(TRIM('Meta import'!Q50))="denied",LOWER(TRIM('Meta import'!Q50))="none",LOWER(TRIM('Meta import'!Q50))="tbd",LOWER(TRIM('Meta import'!Q50))="to be determined",LOWER(TRIM('Meta import'!Q50))="-")),"platform_action_name",IF(OR('Meta import'!R50="",OR(LOWER(TRIM('Meta import'!R50))="unknown",LOWER(TRIM('Meta import'!R50))="not applicable",LOWER(TRIM('Meta import'!R50))="n/a",LOWER(TRIM('Meta import'!R50))="na",LOWER(TRIM('Meta import'!R50))="pending",LOWER(TRIM('Meta import'!R50))="unavailable",LOWER(TRIM('Meta import'!R50))="denied",LOWER(TRIM('Meta import'!R50))="none",LOWER(TRIM('Meta import'!R50))="tbd",LOWER(TRIM('Meta import'!R50))="to be determined",LOWER(TRIM('Meta import'!R50))="-")),"platform_attributed_actions","source_row_id")))))))))))))))))),IF(D82="INVALID_NUMERIC",IF(NOT(ISNUMBER('Meta import'!N50)),"spend",IF(OR(NOT(ISNUMBER('Meta import'!O50)),'Meta import'!O50&lt;&gt;INT('Meta import'!O50)),"impressions",IF(OR(NOT(ISNUMBER('Meta import'!P50)),'Meta import'!P50&lt;&gt;INT('Meta import'!P50)),"link_clicks",IF(OR(NOT(ISNUMBER('Meta import'!R50)),'Meta import'!R50&lt;&gt;INT('Meta import'!R50)),"platform_attributed_actions","spend")))),IF(D82="NEGATIVE_VALUE",IF('Meta import'!N50&lt;0,"spend",IF('Meta import'!O50&lt;0,"impressions",IF('Meta import'!P50&lt;0,"link_clicks",IF('Meta import'!R50&lt;0,"platform_attributed_actions","spend")))),IF(D82="DUPLICATE_GRAIN_GROUP","ad_id",IF(D82="MIXED_ACCOUNT","account_id",IF(D82="MIXED_CURRENCY","currency",IF(D82="OUT_OF_SCOPE_WINDOW","date_start",IF(D82="MIXED_ACTION","platform_action_name","source_row_id"))))))))</x:f>
        <x:v>source_row_id</x:v>
      </x:c>
      <x:c r="D82" t="str">
        <x:f>IF('Meta import'!T50="","",'Meta import'!T50)</x:f>
      </x:c>
      <x:c r="E82" t="str">
        <x:f>IF(D82="","","Hold")</x:f>
      </x:c>
      <x:c r="F82" t="str">
        <x:f>IF(D82="","","Resolve the cited source row and refresh the report.")</x:f>
      </x:c>
      <x:c r="G82" t="str">
        <x:f>IF(D82="","",B82&amp;" "&amp;C82&amp;" "&amp;D82)</x:f>
      </x:c>
    </x:row>
    <x:row r="83">
      <x:c r="A83" t="str">
        <x:v>meta</x:v>
      </x:c>
      <x:c r="B83" t="str">
        <x:f>IF('Meta import'!A51="","",'Meta import'!A51)</x:f>
      </x:c>
      <x:c r="C83" t="str">
        <x:f>IF(D83="MISSING_OR_PLACEHOLDER",IF(OR('Meta import'!A51="",OR(LOWER(TRIM('Meta import'!A51))="unknown",LOWER(TRIM('Meta import'!A51))="not applicable",LOWER(TRIM('Meta import'!A51))="n/a",LOWER(TRIM('Meta import'!A51))="na",LOWER(TRIM('Meta import'!A51))="pending",LOWER(TRIM('Meta import'!A51))="unavailable",LOWER(TRIM('Meta import'!A51))="denied",LOWER(TRIM('Meta import'!A51))="none",LOWER(TRIM('Meta import'!A51))="tbd",LOWER(TRIM('Meta import'!A51))="to be determined",LOWER(TRIM('Meta import'!A51))="-")),"source_row_id",IF(OR('Meta import'!B51="",OR(LOWER(TRIM('Meta import'!B51))="unknown",LOWER(TRIM('Meta import'!B51))="not applicable",LOWER(TRIM('Meta import'!B51))="n/a",LOWER(TRIM('Meta import'!B51))="na",LOWER(TRIM('Meta import'!B51))="pending",LOWER(TRIM('Meta import'!B51))="unavailable",LOWER(TRIM('Meta import'!B51))="denied",LOWER(TRIM('Meta import'!B51))="none",LOWER(TRIM('Meta import'!B51))="tbd",LOWER(TRIM('Meta import'!B51))="to be determined",LOWER(TRIM('Meta import'!B51))="-")),"source_file",IF(OR('Meta import'!C51="",OR(LOWER(TRIM('Meta import'!C51))="unknown",LOWER(TRIM('Meta import'!C51))="not applicable",LOWER(TRIM('Meta import'!C51))="n/a",LOWER(TRIM('Meta import'!C51))="na",LOWER(TRIM('Meta import'!C51))="pending",LOWER(TRIM('Meta import'!C51))="unavailable",LOWER(TRIM('Meta import'!C51))="denied",LOWER(TRIM('Meta import'!C51))="none",LOWER(TRIM('Meta import'!C51))="tbd",LOWER(TRIM('Meta import'!C51))="to be determined",LOWER(TRIM('Meta import'!C51))="-")),"source_reference",IF(OR('Meta import'!D51="",OR(LOWER(TRIM('Meta import'!D51))="unknown",LOWER(TRIM('Meta import'!D51))="not applicable",LOWER(TRIM('Meta import'!D51))="n/a",LOWER(TRIM('Meta import'!D51))="na",LOWER(TRIM('Meta import'!D51))="pending",LOWER(TRIM('Meta import'!D51))="unavailable",LOWER(TRIM('Meta import'!D51))="denied",LOWER(TRIM('Meta import'!D51))="none",LOWER(TRIM('Meta import'!D51))="tbd",LOWER(TRIM('Meta import'!D51))="to be determined",LOWER(TRIM('Meta import'!D51))="-")),"account_id",IF(OR('Meta import'!E51="",OR(LOWER(TRIM('Meta import'!E51))="unknown",LOWER(TRIM('Meta import'!E51))="not applicable",LOWER(TRIM('Meta import'!E51))="n/a",LOWER(TRIM('Meta import'!E51))="na",LOWER(TRIM('Meta import'!E51))="pending",LOWER(TRIM('Meta import'!E51))="unavailable",LOWER(TRIM('Meta import'!E51))="denied",LOWER(TRIM('Meta import'!E51))="none",LOWER(TRIM('Meta import'!E51))="tbd",LOWER(TRIM('Meta import'!E51))="to be determined",LOWER(TRIM('Meta import'!E51))="-")),"campaign_id",IF(OR('Meta import'!F51="",OR(LOWER(TRIM('Meta import'!F51))="unknown",LOWER(TRIM('Meta import'!F51))="not applicable",LOWER(TRIM('Meta import'!F51))="n/a",LOWER(TRIM('Meta import'!F51))="na",LOWER(TRIM('Meta import'!F51))="pending",LOWER(TRIM('Meta import'!F51))="unavailable",LOWER(TRIM('Meta import'!F51))="denied",LOWER(TRIM('Meta import'!F51))="none",LOWER(TRIM('Meta import'!F51))="tbd",LOWER(TRIM('Meta import'!F51))="to be determined",LOWER(TRIM('Meta import'!F51))="-")),"campaign_name",IF(OR('Meta import'!G51="",OR(LOWER(TRIM('Meta import'!G51))="unknown",LOWER(TRIM('Meta import'!G51))="not applicable",LOWER(TRIM('Meta import'!G51))="n/a",LOWER(TRIM('Meta import'!G51))="na",LOWER(TRIM('Meta import'!G51))="pending",LOWER(TRIM('Meta import'!G51))="unavailable",LOWER(TRIM('Meta import'!G51))="denied",LOWER(TRIM('Meta import'!G51))="none",LOWER(TRIM('Meta import'!G51))="tbd",LOWER(TRIM('Meta import'!G51))="to be determined",LOWER(TRIM('Meta import'!G51))="-")),"adset_id",IF(OR('Meta import'!H51="",OR(LOWER(TRIM('Meta import'!H51))="unknown",LOWER(TRIM('Meta import'!H51))="not applicable",LOWER(TRIM('Meta import'!H51))="n/a",LOWER(TRIM('Meta import'!H51))="na",LOWER(TRIM('Meta import'!H51))="pending",LOWER(TRIM('Meta import'!H51))="unavailable",LOWER(TRIM('Meta import'!H51))="denied",LOWER(TRIM('Meta import'!H51))="none",LOWER(TRIM('Meta import'!H51))="tbd",LOWER(TRIM('Meta import'!H51))="to be determined",LOWER(TRIM('Meta import'!H51))="-")),"adset_name",IF(OR('Meta import'!I51="",OR(LOWER(TRIM('Meta import'!I51))="unknown",LOWER(TRIM('Meta import'!I51))="not applicable",LOWER(TRIM('Meta import'!I51))="n/a",LOWER(TRIM('Meta import'!I51))="na",LOWER(TRIM('Meta import'!I51))="pending",LOWER(TRIM('Meta import'!I51))="unavailable",LOWER(TRIM('Meta import'!I51))="denied",LOWER(TRIM('Meta import'!I51))="none",LOWER(TRIM('Meta import'!I51))="tbd",LOWER(TRIM('Meta import'!I51))="to be determined",LOWER(TRIM('Meta import'!I51))="-")),"ad_id",IF(OR('Meta import'!J51="",OR(LOWER(TRIM('Meta import'!J51))="unknown",LOWER(TRIM('Meta import'!J51))="not applicable",LOWER(TRIM('Meta import'!J51))="n/a",LOWER(TRIM('Meta import'!J51))="na",LOWER(TRIM('Meta import'!J51))="pending",LOWER(TRIM('Meta import'!J51))="unavailable",LOWER(TRIM('Meta import'!J51))="denied",LOWER(TRIM('Meta import'!J51))="none",LOWER(TRIM('Meta import'!J51))="tbd",LOWER(TRIM('Meta import'!J51))="to be determined",LOWER(TRIM('Meta import'!J51))="-")),"ad_name",IF(OR('Meta import'!K51="",OR(LOWER(TRIM('Meta import'!K51))="unknown",LOWER(TRIM('Meta import'!K51))="not applicable",LOWER(TRIM('Meta import'!K51))="n/a",LOWER(TRIM('Meta import'!K51))="na",LOWER(TRIM('Meta import'!K51))="pending",LOWER(TRIM('Meta import'!K51))="unavailable",LOWER(TRIM('Meta import'!K51))="denied",LOWER(TRIM('Meta import'!K51))="none",LOWER(TRIM('Meta import'!K51))="tbd",LOWER(TRIM('Meta import'!K51))="to be determined",LOWER(TRIM('Meta import'!K51))="-")),"date_start",IF(OR('Meta import'!L51="",OR(LOWER(TRIM('Meta import'!L51))="unknown",LOWER(TRIM('Meta import'!L51))="not applicable",LOWER(TRIM('Meta import'!L51))="n/a",LOWER(TRIM('Meta import'!L51))="na",LOWER(TRIM('Meta import'!L51))="pending",LOWER(TRIM('Meta import'!L51))="unavailable",LOWER(TRIM('Meta import'!L51))="denied",LOWER(TRIM('Meta import'!L51))="none",LOWER(TRIM('Meta import'!L51))="tbd",LOWER(TRIM('Meta import'!L51))="to be determined",LOWER(TRIM('Meta import'!L51))="-")),"date_stop",IF(OR('Meta import'!M51="",OR(LOWER(TRIM('Meta import'!M51))="unknown",LOWER(TRIM('Meta import'!M51))="not applicable",LOWER(TRIM('Meta import'!M51))="n/a",LOWER(TRIM('Meta import'!M51))="na",LOWER(TRIM('Meta import'!M51))="pending",LOWER(TRIM('Meta import'!M51))="unavailable",LOWER(TRIM('Meta import'!M51))="denied",LOWER(TRIM('Meta import'!M51))="none",LOWER(TRIM('Meta import'!M51))="tbd",LOWER(TRIM('Meta import'!M51))="to be determined",LOWER(TRIM('Meta import'!M51))="-")),"currency",IF(OR('Meta import'!N51="",OR(LOWER(TRIM('Meta import'!N51))="unknown",LOWER(TRIM('Meta import'!N51))="not applicable",LOWER(TRIM('Meta import'!N51))="n/a",LOWER(TRIM('Meta import'!N51))="na",LOWER(TRIM('Meta import'!N51))="pending",LOWER(TRIM('Meta import'!N51))="unavailable",LOWER(TRIM('Meta import'!N51))="denied",LOWER(TRIM('Meta import'!N51))="none",LOWER(TRIM('Meta import'!N51))="tbd",LOWER(TRIM('Meta import'!N51))="to be determined",LOWER(TRIM('Meta import'!N51))="-")),"spend",IF(OR('Meta import'!O51="",OR(LOWER(TRIM('Meta import'!O51))="unknown",LOWER(TRIM('Meta import'!O51))="not applicable",LOWER(TRIM('Meta import'!O51))="n/a",LOWER(TRIM('Meta import'!O51))="na",LOWER(TRIM('Meta import'!O51))="pending",LOWER(TRIM('Meta import'!O51))="unavailable",LOWER(TRIM('Meta import'!O51))="denied",LOWER(TRIM('Meta import'!O51))="none",LOWER(TRIM('Meta import'!O51))="tbd",LOWER(TRIM('Meta import'!O51))="to be determined",LOWER(TRIM('Meta import'!O51))="-")),"impressions",IF(OR('Meta import'!P51="",OR(LOWER(TRIM('Meta import'!P51))="unknown",LOWER(TRIM('Meta import'!P51))="not applicable",LOWER(TRIM('Meta import'!P51))="n/a",LOWER(TRIM('Meta import'!P51))="na",LOWER(TRIM('Meta import'!P51))="pending",LOWER(TRIM('Meta import'!P51))="unavailable",LOWER(TRIM('Meta import'!P51))="denied",LOWER(TRIM('Meta import'!P51))="none",LOWER(TRIM('Meta import'!P51))="tbd",LOWER(TRIM('Meta import'!P51))="to be determined",LOWER(TRIM('Meta import'!P51))="-")),"link_clicks",IF(OR('Meta import'!Q51="",OR(LOWER(TRIM('Meta import'!Q51))="unknown",LOWER(TRIM('Meta import'!Q51))="not applicable",LOWER(TRIM('Meta import'!Q51))="n/a",LOWER(TRIM('Meta import'!Q51))="na",LOWER(TRIM('Meta import'!Q51))="pending",LOWER(TRIM('Meta import'!Q51))="unavailable",LOWER(TRIM('Meta import'!Q51))="denied",LOWER(TRIM('Meta import'!Q51))="none",LOWER(TRIM('Meta import'!Q51))="tbd",LOWER(TRIM('Meta import'!Q51))="to be determined",LOWER(TRIM('Meta import'!Q51))="-")),"platform_action_name",IF(OR('Meta import'!R51="",OR(LOWER(TRIM('Meta import'!R51))="unknown",LOWER(TRIM('Meta import'!R51))="not applicable",LOWER(TRIM('Meta import'!R51))="n/a",LOWER(TRIM('Meta import'!R51))="na",LOWER(TRIM('Meta import'!R51))="pending",LOWER(TRIM('Meta import'!R51))="unavailable",LOWER(TRIM('Meta import'!R51))="denied",LOWER(TRIM('Meta import'!R51))="none",LOWER(TRIM('Meta import'!R51))="tbd",LOWER(TRIM('Meta import'!R51))="to be determined",LOWER(TRIM('Meta import'!R51))="-")),"platform_attributed_actions","source_row_id")))))))))))))))))),IF(D83="INVALID_NUMERIC",IF(NOT(ISNUMBER('Meta import'!N51)),"spend",IF(OR(NOT(ISNUMBER('Meta import'!O51)),'Meta import'!O51&lt;&gt;INT('Meta import'!O51)),"impressions",IF(OR(NOT(ISNUMBER('Meta import'!P51)),'Meta import'!P51&lt;&gt;INT('Meta import'!P51)),"link_clicks",IF(OR(NOT(ISNUMBER('Meta import'!R51)),'Meta import'!R51&lt;&gt;INT('Meta import'!R51)),"platform_attributed_actions","spend")))),IF(D83="NEGATIVE_VALUE",IF('Meta import'!N51&lt;0,"spend",IF('Meta import'!O51&lt;0,"impressions",IF('Meta import'!P51&lt;0,"link_clicks",IF('Meta import'!R51&lt;0,"platform_attributed_actions","spend")))),IF(D83="DUPLICATE_GRAIN_GROUP","ad_id",IF(D83="MIXED_ACCOUNT","account_id",IF(D83="MIXED_CURRENCY","currency",IF(D83="OUT_OF_SCOPE_WINDOW","date_start",IF(D83="MIXED_ACTION","platform_action_name","source_row_id"))))))))</x:f>
        <x:v>source_row_id</x:v>
      </x:c>
      <x:c r="D83" t="str">
        <x:f>IF('Meta import'!T51="","",'Meta import'!T51)</x:f>
      </x:c>
      <x:c r="E83" t="str">
        <x:f>IF(D83="","","Hold")</x:f>
      </x:c>
      <x:c r="F83" t="str">
        <x:f>IF(D83="","","Resolve the cited source row and refresh the report.")</x:f>
      </x:c>
      <x:c r="G83" t="str">
        <x:f>IF(D83="","",B83&amp;" "&amp;C83&amp;" "&amp;D83)</x:f>
      </x:c>
    </x:row>
    <x:row r="84">
      <x:c r="A84" t="str">
        <x:v>meta</x:v>
      </x:c>
      <x:c r="B84" t="str">
        <x:f>IF('Meta import'!A52="","",'Meta import'!A52)</x:f>
      </x:c>
      <x:c r="C84" t="str">
        <x:f>IF(D84="MISSING_OR_PLACEHOLDER",IF(OR('Meta import'!A52="",OR(LOWER(TRIM('Meta import'!A52))="unknown",LOWER(TRIM('Meta import'!A52))="not applicable",LOWER(TRIM('Meta import'!A52))="n/a",LOWER(TRIM('Meta import'!A52))="na",LOWER(TRIM('Meta import'!A52))="pending",LOWER(TRIM('Meta import'!A52))="unavailable",LOWER(TRIM('Meta import'!A52))="denied",LOWER(TRIM('Meta import'!A52))="none",LOWER(TRIM('Meta import'!A52))="tbd",LOWER(TRIM('Meta import'!A52))="to be determined",LOWER(TRIM('Meta import'!A52))="-")),"source_row_id",IF(OR('Meta import'!B52="",OR(LOWER(TRIM('Meta import'!B52))="unknown",LOWER(TRIM('Meta import'!B52))="not applicable",LOWER(TRIM('Meta import'!B52))="n/a",LOWER(TRIM('Meta import'!B52))="na",LOWER(TRIM('Meta import'!B52))="pending",LOWER(TRIM('Meta import'!B52))="unavailable",LOWER(TRIM('Meta import'!B52))="denied",LOWER(TRIM('Meta import'!B52))="none",LOWER(TRIM('Meta import'!B52))="tbd",LOWER(TRIM('Meta import'!B52))="to be determined",LOWER(TRIM('Meta import'!B52))="-")),"source_file",IF(OR('Meta import'!C52="",OR(LOWER(TRIM('Meta import'!C52))="unknown",LOWER(TRIM('Meta import'!C52))="not applicable",LOWER(TRIM('Meta import'!C52))="n/a",LOWER(TRIM('Meta import'!C52))="na",LOWER(TRIM('Meta import'!C52))="pending",LOWER(TRIM('Meta import'!C52))="unavailable",LOWER(TRIM('Meta import'!C52))="denied",LOWER(TRIM('Meta import'!C52))="none",LOWER(TRIM('Meta import'!C52))="tbd",LOWER(TRIM('Meta import'!C52))="to be determined",LOWER(TRIM('Meta import'!C52))="-")),"source_reference",IF(OR('Meta import'!D52="",OR(LOWER(TRIM('Meta import'!D52))="unknown",LOWER(TRIM('Meta import'!D52))="not applicable",LOWER(TRIM('Meta import'!D52))="n/a",LOWER(TRIM('Meta import'!D52))="na",LOWER(TRIM('Meta import'!D52))="pending",LOWER(TRIM('Meta import'!D52))="unavailable",LOWER(TRIM('Meta import'!D52))="denied",LOWER(TRIM('Meta import'!D52))="none",LOWER(TRIM('Meta import'!D52))="tbd",LOWER(TRIM('Meta import'!D52))="to be determined",LOWER(TRIM('Meta import'!D52))="-")),"account_id",IF(OR('Meta import'!E52="",OR(LOWER(TRIM('Meta import'!E52))="unknown",LOWER(TRIM('Meta import'!E52))="not applicable",LOWER(TRIM('Meta import'!E52))="n/a",LOWER(TRIM('Meta import'!E52))="na",LOWER(TRIM('Meta import'!E52))="pending",LOWER(TRIM('Meta import'!E52))="unavailable",LOWER(TRIM('Meta import'!E52))="denied",LOWER(TRIM('Meta import'!E52))="none",LOWER(TRIM('Meta import'!E52))="tbd",LOWER(TRIM('Meta import'!E52))="to be determined",LOWER(TRIM('Meta import'!E52))="-")),"campaign_id",IF(OR('Meta import'!F52="",OR(LOWER(TRIM('Meta import'!F52))="unknown",LOWER(TRIM('Meta import'!F52))="not applicable",LOWER(TRIM('Meta import'!F52))="n/a",LOWER(TRIM('Meta import'!F52))="na",LOWER(TRIM('Meta import'!F52))="pending",LOWER(TRIM('Meta import'!F52))="unavailable",LOWER(TRIM('Meta import'!F52))="denied",LOWER(TRIM('Meta import'!F52))="none",LOWER(TRIM('Meta import'!F52))="tbd",LOWER(TRIM('Meta import'!F52))="to be determined",LOWER(TRIM('Meta import'!F52))="-")),"campaign_name",IF(OR('Meta import'!G52="",OR(LOWER(TRIM('Meta import'!G52))="unknown",LOWER(TRIM('Meta import'!G52))="not applicable",LOWER(TRIM('Meta import'!G52))="n/a",LOWER(TRIM('Meta import'!G52))="na",LOWER(TRIM('Meta import'!G52))="pending",LOWER(TRIM('Meta import'!G52))="unavailable",LOWER(TRIM('Meta import'!G52))="denied",LOWER(TRIM('Meta import'!G52))="none",LOWER(TRIM('Meta import'!G52))="tbd",LOWER(TRIM('Meta import'!G52))="to be determined",LOWER(TRIM('Meta import'!G52))="-")),"adset_id",IF(OR('Meta import'!H52="",OR(LOWER(TRIM('Meta import'!H52))="unknown",LOWER(TRIM('Meta import'!H52))="not applicable",LOWER(TRIM('Meta import'!H52))="n/a",LOWER(TRIM('Meta import'!H52))="na",LOWER(TRIM('Meta import'!H52))="pending",LOWER(TRIM('Meta import'!H52))="unavailable",LOWER(TRIM('Meta import'!H52))="denied",LOWER(TRIM('Meta import'!H52))="none",LOWER(TRIM('Meta import'!H52))="tbd",LOWER(TRIM('Meta import'!H52))="to be determined",LOWER(TRIM('Meta import'!H52))="-")),"adset_name",IF(OR('Meta import'!I52="",OR(LOWER(TRIM('Meta import'!I52))="unknown",LOWER(TRIM('Meta import'!I52))="not applicable",LOWER(TRIM('Meta import'!I52))="n/a",LOWER(TRIM('Meta import'!I52))="na",LOWER(TRIM('Meta import'!I52))="pending",LOWER(TRIM('Meta import'!I52))="unavailable",LOWER(TRIM('Meta import'!I52))="denied",LOWER(TRIM('Meta import'!I52))="none",LOWER(TRIM('Meta import'!I52))="tbd",LOWER(TRIM('Meta import'!I52))="to be determined",LOWER(TRIM('Meta import'!I52))="-")),"ad_id",IF(OR('Meta import'!J52="",OR(LOWER(TRIM('Meta import'!J52))="unknown",LOWER(TRIM('Meta import'!J52))="not applicable",LOWER(TRIM('Meta import'!J52))="n/a",LOWER(TRIM('Meta import'!J52))="na",LOWER(TRIM('Meta import'!J52))="pending",LOWER(TRIM('Meta import'!J52))="unavailable",LOWER(TRIM('Meta import'!J52))="denied",LOWER(TRIM('Meta import'!J52))="none",LOWER(TRIM('Meta import'!J52))="tbd",LOWER(TRIM('Meta import'!J52))="to be determined",LOWER(TRIM('Meta import'!J52))="-")),"ad_name",IF(OR('Meta import'!K52="",OR(LOWER(TRIM('Meta import'!K52))="unknown",LOWER(TRIM('Meta import'!K52))="not applicable",LOWER(TRIM('Meta import'!K52))="n/a",LOWER(TRIM('Meta import'!K52))="na",LOWER(TRIM('Meta import'!K52))="pending",LOWER(TRIM('Meta import'!K52))="unavailable",LOWER(TRIM('Meta import'!K52))="denied",LOWER(TRIM('Meta import'!K52))="none",LOWER(TRIM('Meta import'!K52))="tbd",LOWER(TRIM('Meta import'!K52))="to be determined",LOWER(TRIM('Meta import'!K52))="-")),"date_start",IF(OR('Meta import'!L52="",OR(LOWER(TRIM('Meta import'!L52))="unknown",LOWER(TRIM('Meta import'!L52))="not applicable",LOWER(TRIM('Meta import'!L52))="n/a",LOWER(TRIM('Meta import'!L52))="na",LOWER(TRIM('Meta import'!L52))="pending",LOWER(TRIM('Meta import'!L52))="unavailable",LOWER(TRIM('Meta import'!L52))="denied",LOWER(TRIM('Meta import'!L52))="none",LOWER(TRIM('Meta import'!L52))="tbd",LOWER(TRIM('Meta import'!L52))="to be determined",LOWER(TRIM('Meta import'!L52))="-")),"date_stop",IF(OR('Meta import'!M52="",OR(LOWER(TRIM('Meta import'!M52))="unknown",LOWER(TRIM('Meta import'!M52))="not applicable",LOWER(TRIM('Meta import'!M52))="n/a",LOWER(TRIM('Meta import'!M52))="na",LOWER(TRIM('Meta import'!M52))="pending",LOWER(TRIM('Meta import'!M52))="unavailable",LOWER(TRIM('Meta import'!M52))="denied",LOWER(TRIM('Meta import'!M52))="none",LOWER(TRIM('Meta import'!M52))="tbd",LOWER(TRIM('Meta import'!M52))="to be determined",LOWER(TRIM('Meta import'!M52))="-")),"currency",IF(OR('Meta import'!N52="",OR(LOWER(TRIM('Meta import'!N52))="unknown",LOWER(TRIM('Meta import'!N52))="not applicable",LOWER(TRIM('Meta import'!N52))="n/a",LOWER(TRIM('Meta import'!N52))="na",LOWER(TRIM('Meta import'!N52))="pending",LOWER(TRIM('Meta import'!N52))="unavailable",LOWER(TRIM('Meta import'!N52))="denied",LOWER(TRIM('Meta import'!N52))="none",LOWER(TRIM('Meta import'!N52))="tbd",LOWER(TRIM('Meta import'!N52))="to be determined",LOWER(TRIM('Meta import'!N52))="-")),"spend",IF(OR('Meta import'!O52="",OR(LOWER(TRIM('Meta import'!O52))="unknown",LOWER(TRIM('Meta import'!O52))="not applicable",LOWER(TRIM('Meta import'!O52))="n/a",LOWER(TRIM('Meta import'!O52))="na",LOWER(TRIM('Meta import'!O52))="pending",LOWER(TRIM('Meta import'!O52))="unavailable",LOWER(TRIM('Meta import'!O52))="denied",LOWER(TRIM('Meta import'!O52))="none",LOWER(TRIM('Meta import'!O52))="tbd",LOWER(TRIM('Meta import'!O52))="to be determined",LOWER(TRIM('Meta import'!O52))="-")),"impressions",IF(OR('Meta import'!P52="",OR(LOWER(TRIM('Meta import'!P52))="unknown",LOWER(TRIM('Meta import'!P52))="not applicable",LOWER(TRIM('Meta import'!P52))="n/a",LOWER(TRIM('Meta import'!P52))="na",LOWER(TRIM('Meta import'!P52))="pending",LOWER(TRIM('Meta import'!P52))="unavailable",LOWER(TRIM('Meta import'!P52))="denied",LOWER(TRIM('Meta import'!P52))="none",LOWER(TRIM('Meta import'!P52))="tbd",LOWER(TRIM('Meta import'!P52))="to be determined",LOWER(TRIM('Meta import'!P52))="-")),"link_clicks",IF(OR('Meta import'!Q52="",OR(LOWER(TRIM('Meta import'!Q52))="unknown",LOWER(TRIM('Meta import'!Q52))="not applicable",LOWER(TRIM('Meta import'!Q52))="n/a",LOWER(TRIM('Meta import'!Q52))="na",LOWER(TRIM('Meta import'!Q52))="pending",LOWER(TRIM('Meta import'!Q52))="unavailable",LOWER(TRIM('Meta import'!Q52))="denied",LOWER(TRIM('Meta import'!Q52))="none",LOWER(TRIM('Meta import'!Q52))="tbd",LOWER(TRIM('Meta import'!Q52))="to be determined",LOWER(TRIM('Meta import'!Q52))="-")),"platform_action_name",IF(OR('Meta import'!R52="",OR(LOWER(TRIM('Meta import'!R52))="unknown",LOWER(TRIM('Meta import'!R52))="not applicable",LOWER(TRIM('Meta import'!R52))="n/a",LOWER(TRIM('Meta import'!R52))="na",LOWER(TRIM('Meta import'!R52))="pending",LOWER(TRIM('Meta import'!R52))="unavailable",LOWER(TRIM('Meta import'!R52))="denied",LOWER(TRIM('Meta import'!R52))="none",LOWER(TRIM('Meta import'!R52))="tbd",LOWER(TRIM('Meta import'!R52))="to be determined",LOWER(TRIM('Meta import'!R52))="-")),"platform_attributed_actions","source_row_id")))))))))))))))))),IF(D84="INVALID_NUMERIC",IF(NOT(ISNUMBER('Meta import'!N52)),"spend",IF(OR(NOT(ISNUMBER('Meta import'!O52)),'Meta import'!O52&lt;&gt;INT('Meta import'!O52)),"impressions",IF(OR(NOT(ISNUMBER('Meta import'!P52)),'Meta import'!P52&lt;&gt;INT('Meta import'!P52)),"link_clicks",IF(OR(NOT(ISNUMBER('Meta import'!R52)),'Meta import'!R52&lt;&gt;INT('Meta import'!R52)),"platform_attributed_actions","spend")))),IF(D84="NEGATIVE_VALUE",IF('Meta import'!N52&lt;0,"spend",IF('Meta import'!O52&lt;0,"impressions",IF('Meta import'!P52&lt;0,"link_clicks",IF('Meta import'!R52&lt;0,"platform_attributed_actions","spend")))),IF(D84="DUPLICATE_GRAIN_GROUP","ad_id",IF(D84="MIXED_ACCOUNT","account_id",IF(D84="MIXED_CURRENCY","currency",IF(D84="OUT_OF_SCOPE_WINDOW","date_start",IF(D84="MIXED_ACTION","platform_action_name","source_row_id"))))))))</x:f>
        <x:v>source_row_id</x:v>
      </x:c>
      <x:c r="D84" t="str">
        <x:f>IF('Meta import'!T52="","",'Meta import'!T52)</x:f>
      </x:c>
      <x:c r="E84" t="str">
        <x:f>IF(D84="","","Hold")</x:f>
      </x:c>
      <x:c r="F84" t="str">
        <x:f>IF(D84="","","Resolve the cited source row and refresh the report.")</x:f>
      </x:c>
      <x:c r="G84" t="str">
        <x:f>IF(D84="","",B84&amp;" "&amp;C84&amp;" "&amp;D84)</x:f>
      </x:c>
    </x:row>
    <x:row r="85">
      <x:c r="A85" t="str">
        <x:v>meta</x:v>
      </x:c>
      <x:c r="B85" t="str">
        <x:f>IF('Meta import'!A53="","",'Meta import'!A53)</x:f>
      </x:c>
      <x:c r="C85" t="str">
        <x:f>IF(D85="MISSING_OR_PLACEHOLDER",IF(OR('Meta import'!A53="",OR(LOWER(TRIM('Meta import'!A53))="unknown",LOWER(TRIM('Meta import'!A53))="not applicable",LOWER(TRIM('Meta import'!A53))="n/a",LOWER(TRIM('Meta import'!A53))="na",LOWER(TRIM('Meta import'!A53))="pending",LOWER(TRIM('Meta import'!A53))="unavailable",LOWER(TRIM('Meta import'!A53))="denied",LOWER(TRIM('Meta import'!A53))="none",LOWER(TRIM('Meta import'!A53))="tbd",LOWER(TRIM('Meta import'!A53))="to be determined",LOWER(TRIM('Meta import'!A53))="-")),"source_row_id",IF(OR('Meta import'!B53="",OR(LOWER(TRIM('Meta import'!B53))="unknown",LOWER(TRIM('Meta import'!B53))="not applicable",LOWER(TRIM('Meta import'!B53))="n/a",LOWER(TRIM('Meta import'!B53))="na",LOWER(TRIM('Meta import'!B53))="pending",LOWER(TRIM('Meta import'!B53))="unavailable",LOWER(TRIM('Meta import'!B53))="denied",LOWER(TRIM('Meta import'!B53))="none",LOWER(TRIM('Meta import'!B53))="tbd",LOWER(TRIM('Meta import'!B53))="to be determined",LOWER(TRIM('Meta import'!B53))="-")),"source_file",IF(OR('Meta import'!C53="",OR(LOWER(TRIM('Meta import'!C53))="unknown",LOWER(TRIM('Meta import'!C53))="not applicable",LOWER(TRIM('Meta import'!C53))="n/a",LOWER(TRIM('Meta import'!C53))="na",LOWER(TRIM('Meta import'!C53))="pending",LOWER(TRIM('Meta import'!C53))="unavailable",LOWER(TRIM('Meta import'!C53))="denied",LOWER(TRIM('Meta import'!C53))="none",LOWER(TRIM('Meta import'!C53))="tbd",LOWER(TRIM('Meta import'!C53))="to be determined",LOWER(TRIM('Meta import'!C53))="-")),"source_reference",IF(OR('Meta import'!D53="",OR(LOWER(TRIM('Meta import'!D53))="unknown",LOWER(TRIM('Meta import'!D53))="not applicable",LOWER(TRIM('Meta import'!D53))="n/a",LOWER(TRIM('Meta import'!D53))="na",LOWER(TRIM('Meta import'!D53))="pending",LOWER(TRIM('Meta import'!D53))="unavailable",LOWER(TRIM('Meta import'!D53))="denied",LOWER(TRIM('Meta import'!D53))="none",LOWER(TRIM('Meta import'!D53))="tbd",LOWER(TRIM('Meta import'!D53))="to be determined",LOWER(TRIM('Meta import'!D53))="-")),"account_id",IF(OR('Meta import'!E53="",OR(LOWER(TRIM('Meta import'!E53))="unknown",LOWER(TRIM('Meta import'!E53))="not applicable",LOWER(TRIM('Meta import'!E53))="n/a",LOWER(TRIM('Meta import'!E53))="na",LOWER(TRIM('Meta import'!E53))="pending",LOWER(TRIM('Meta import'!E53))="unavailable",LOWER(TRIM('Meta import'!E53))="denied",LOWER(TRIM('Meta import'!E53))="none",LOWER(TRIM('Meta import'!E53))="tbd",LOWER(TRIM('Meta import'!E53))="to be determined",LOWER(TRIM('Meta import'!E53))="-")),"campaign_id",IF(OR('Meta import'!F53="",OR(LOWER(TRIM('Meta import'!F53))="unknown",LOWER(TRIM('Meta import'!F53))="not applicable",LOWER(TRIM('Meta import'!F53))="n/a",LOWER(TRIM('Meta import'!F53))="na",LOWER(TRIM('Meta import'!F53))="pending",LOWER(TRIM('Meta import'!F53))="unavailable",LOWER(TRIM('Meta import'!F53))="denied",LOWER(TRIM('Meta import'!F53))="none",LOWER(TRIM('Meta import'!F53))="tbd",LOWER(TRIM('Meta import'!F53))="to be determined",LOWER(TRIM('Meta import'!F53))="-")),"campaign_name",IF(OR('Meta import'!G53="",OR(LOWER(TRIM('Meta import'!G53))="unknown",LOWER(TRIM('Meta import'!G53))="not applicable",LOWER(TRIM('Meta import'!G53))="n/a",LOWER(TRIM('Meta import'!G53))="na",LOWER(TRIM('Meta import'!G53))="pending",LOWER(TRIM('Meta import'!G53))="unavailable",LOWER(TRIM('Meta import'!G53))="denied",LOWER(TRIM('Meta import'!G53))="none",LOWER(TRIM('Meta import'!G53))="tbd",LOWER(TRIM('Meta import'!G53))="to be determined",LOWER(TRIM('Meta import'!G53))="-")),"adset_id",IF(OR('Meta import'!H53="",OR(LOWER(TRIM('Meta import'!H53))="unknown",LOWER(TRIM('Meta import'!H53))="not applicable",LOWER(TRIM('Meta import'!H53))="n/a",LOWER(TRIM('Meta import'!H53))="na",LOWER(TRIM('Meta import'!H53))="pending",LOWER(TRIM('Meta import'!H53))="unavailable",LOWER(TRIM('Meta import'!H53))="denied",LOWER(TRIM('Meta import'!H53))="none",LOWER(TRIM('Meta import'!H53))="tbd",LOWER(TRIM('Meta import'!H53))="to be determined",LOWER(TRIM('Meta import'!H53))="-")),"adset_name",IF(OR('Meta import'!I53="",OR(LOWER(TRIM('Meta import'!I53))="unknown",LOWER(TRIM('Meta import'!I53))="not applicable",LOWER(TRIM('Meta import'!I53))="n/a",LOWER(TRIM('Meta import'!I53))="na",LOWER(TRIM('Meta import'!I53))="pending",LOWER(TRIM('Meta import'!I53))="unavailable",LOWER(TRIM('Meta import'!I53))="denied",LOWER(TRIM('Meta import'!I53))="none",LOWER(TRIM('Meta import'!I53))="tbd",LOWER(TRIM('Meta import'!I53))="to be determined",LOWER(TRIM('Meta import'!I53))="-")),"ad_id",IF(OR('Meta import'!J53="",OR(LOWER(TRIM('Meta import'!J53))="unknown",LOWER(TRIM('Meta import'!J53))="not applicable",LOWER(TRIM('Meta import'!J53))="n/a",LOWER(TRIM('Meta import'!J53))="na",LOWER(TRIM('Meta import'!J53))="pending",LOWER(TRIM('Meta import'!J53))="unavailable",LOWER(TRIM('Meta import'!J53))="denied",LOWER(TRIM('Meta import'!J53))="none",LOWER(TRIM('Meta import'!J53))="tbd",LOWER(TRIM('Meta import'!J53))="to be determined",LOWER(TRIM('Meta import'!J53))="-")),"ad_name",IF(OR('Meta import'!K53="",OR(LOWER(TRIM('Meta import'!K53))="unknown",LOWER(TRIM('Meta import'!K53))="not applicable",LOWER(TRIM('Meta import'!K53))="n/a",LOWER(TRIM('Meta import'!K53))="na",LOWER(TRIM('Meta import'!K53))="pending",LOWER(TRIM('Meta import'!K53))="unavailable",LOWER(TRIM('Meta import'!K53))="denied",LOWER(TRIM('Meta import'!K53))="none",LOWER(TRIM('Meta import'!K53))="tbd",LOWER(TRIM('Meta import'!K53))="to be determined",LOWER(TRIM('Meta import'!K53))="-")),"date_start",IF(OR('Meta import'!L53="",OR(LOWER(TRIM('Meta import'!L53))="unknown",LOWER(TRIM('Meta import'!L53))="not applicable",LOWER(TRIM('Meta import'!L53))="n/a",LOWER(TRIM('Meta import'!L53))="na",LOWER(TRIM('Meta import'!L53))="pending",LOWER(TRIM('Meta import'!L53))="unavailable",LOWER(TRIM('Meta import'!L53))="denied",LOWER(TRIM('Meta import'!L53))="none",LOWER(TRIM('Meta import'!L53))="tbd",LOWER(TRIM('Meta import'!L53))="to be determined",LOWER(TRIM('Meta import'!L53))="-")),"date_stop",IF(OR('Meta import'!M53="",OR(LOWER(TRIM('Meta import'!M53))="unknown",LOWER(TRIM('Meta import'!M53))="not applicable",LOWER(TRIM('Meta import'!M53))="n/a",LOWER(TRIM('Meta import'!M53))="na",LOWER(TRIM('Meta import'!M53))="pending",LOWER(TRIM('Meta import'!M53))="unavailable",LOWER(TRIM('Meta import'!M53))="denied",LOWER(TRIM('Meta import'!M53))="none",LOWER(TRIM('Meta import'!M53))="tbd",LOWER(TRIM('Meta import'!M53))="to be determined",LOWER(TRIM('Meta import'!M53))="-")),"currency",IF(OR('Meta import'!N53="",OR(LOWER(TRIM('Meta import'!N53))="unknown",LOWER(TRIM('Meta import'!N53))="not applicable",LOWER(TRIM('Meta import'!N53))="n/a",LOWER(TRIM('Meta import'!N53))="na",LOWER(TRIM('Meta import'!N53))="pending",LOWER(TRIM('Meta import'!N53))="unavailable",LOWER(TRIM('Meta import'!N53))="denied",LOWER(TRIM('Meta import'!N53))="none",LOWER(TRIM('Meta import'!N53))="tbd",LOWER(TRIM('Meta import'!N53))="to be determined",LOWER(TRIM('Meta import'!N53))="-")),"spend",IF(OR('Meta import'!O53="",OR(LOWER(TRIM('Meta import'!O53))="unknown",LOWER(TRIM('Meta import'!O53))="not applicable",LOWER(TRIM('Meta import'!O53))="n/a",LOWER(TRIM('Meta import'!O53))="na",LOWER(TRIM('Meta import'!O53))="pending",LOWER(TRIM('Meta import'!O53))="unavailable",LOWER(TRIM('Meta import'!O53))="denied",LOWER(TRIM('Meta import'!O53))="none",LOWER(TRIM('Meta import'!O53))="tbd",LOWER(TRIM('Meta import'!O53))="to be determined",LOWER(TRIM('Meta import'!O53))="-")),"impressions",IF(OR('Meta import'!P53="",OR(LOWER(TRIM('Meta import'!P53))="unknown",LOWER(TRIM('Meta import'!P53))="not applicable",LOWER(TRIM('Meta import'!P53))="n/a",LOWER(TRIM('Meta import'!P53))="na",LOWER(TRIM('Meta import'!P53))="pending",LOWER(TRIM('Meta import'!P53))="unavailable",LOWER(TRIM('Meta import'!P53))="denied",LOWER(TRIM('Meta import'!P53))="none",LOWER(TRIM('Meta import'!P53))="tbd",LOWER(TRIM('Meta import'!P53))="to be determined",LOWER(TRIM('Meta import'!P53))="-")),"link_clicks",IF(OR('Meta import'!Q53="",OR(LOWER(TRIM('Meta import'!Q53))="unknown",LOWER(TRIM('Meta import'!Q53))="not applicable",LOWER(TRIM('Meta import'!Q53))="n/a",LOWER(TRIM('Meta import'!Q53))="na",LOWER(TRIM('Meta import'!Q53))="pending",LOWER(TRIM('Meta import'!Q53))="unavailable",LOWER(TRIM('Meta import'!Q53))="denied",LOWER(TRIM('Meta import'!Q53))="none",LOWER(TRIM('Meta import'!Q53))="tbd",LOWER(TRIM('Meta import'!Q53))="to be determined",LOWER(TRIM('Meta import'!Q53))="-")),"platform_action_name",IF(OR('Meta import'!R53="",OR(LOWER(TRIM('Meta import'!R53))="unknown",LOWER(TRIM('Meta import'!R53))="not applicable",LOWER(TRIM('Meta import'!R53))="n/a",LOWER(TRIM('Meta import'!R53))="na",LOWER(TRIM('Meta import'!R53))="pending",LOWER(TRIM('Meta import'!R53))="unavailable",LOWER(TRIM('Meta import'!R53))="denied",LOWER(TRIM('Meta import'!R53))="none",LOWER(TRIM('Meta import'!R53))="tbd",LOWER(TRIM('Meta import'!R53))="to be determined",LOWER(TRIM('Meta import'!R53))="-")),"platform_attributed_actions","source_row_id")))))))))))))))))),IF(D85="INVALID_NUMERIC",IF(NOT(ISNUMBER('Meta import'!N53)),"spend",IF(OR(NOT(ISNUMBER('Meta import'!O53)),'Meta import'!O53&lt;&gt;INT('Meta import'!O53)),"impressions",IF(OR(NOT(ISNUMBER('Meta import'!P53)),'Meta import'!P53&lt;&gt;INT('Meta import'!P53)),"link_clicks",IF(OR(NOT(ISNUMBER('Meta import'!R53)),'Meta import'!R53&lt;&gt;INT('Meta import'!R53)),"platform_attributed_actions","spend")))),IF(D85="NEGATIVE_VALUE",IF('Meta import'!N53&lt;0,"spend",IF('Meta import'!O53&lt;0,"impressions",IF('Meta import'!P53&lt;0,"link_clicks",IF('Meta import'!R53&lt;0,"platform_attributed_actions","spend")))),IF(D85="DUPLICATE_GRAIN_GROUP","ad_id",IF(D85="MIXED_ACCOUNT","account_id",IF(D85="MIXED_CURRENCY","currency",IF(D85="OUT_OF_SCOPE_WINDOW","date_start",IF(D85="MIXED_ACTION","platform_action_name","source_row_id"))))))))</x:f>
        <x:v>source_row_id</x:v>
      </x:c>
      <x:c r="D85" t="str">
        <x:f>IF('Meta import'!T53="","",'Meta import'!T53)</x:f>
      </x:c>
      <x:c r="E85" t="str">
        <x:f>IF(D85="","","Hold")</x:f>
      </x:c>
      <x:c r="F85" t="str">
        <x:f>IF(D85="","","Resolve the cited source row and refresh the report.")</x:f>
      </x:c>
      <x:c r="G85" t="str">
        <x:f>IF(D85="","",B85&amp;" "&amp;C85&amp;" "&amp;D85)</x:f>
      </x:c>
    </x:row>
    <x:row r="86">
      <x:c r="A86" t="str">
        <x:v>meta</x:v>
      </x:c>
      <x:c r="B86" t="str">
        <x:f>IF('Meta import'!A54="","",'Meta import'!A54)</x:f>
      </x:c>
      <x:c r="C86" t="str">
        <x:f>IF(D86="MISSING_OR_PLACEHOLDER",IF(OR('Meta import'!A54="",OR(LOWER(TRIM('Meta import'!A54))="unknown",LOWER(TRIM('Meta import'!A54))="not applicable",LOWER(TRIM('Meta import'!A54))="n/a",LOWER(TRIM('Meta import'!A54))="na",LOWER(TRIM('Meta import'!A54))="pending",LOWER(TRIM('Meta import'!A54))="unavailable",LOWER(TRIM('Meta import'!A54))="denied",LOWER(TRIM('Meta import'!A54))="none",LOWER(TRIM('Meta import'!A54))="tbd",LOWER(TRIM('Meta import'!A54))="to be determined",LOWER(TRIM('Meta import'!A54))="-")),"source_row_id",IF(OR('Meta import'!B54="",OR(LOWER(TRIM('Meta import'!B54))="unknown",LOWER(TRIM('Meta import'!B54))="not applicable",LOWER(TRIM('Meta import'!B54))="n/a",LOWER(TRIM('Meta import'!B54))="na",LOWER(TRIM('Meta import'!B54))="pending",LOWER(TRIM('Meta import'!B54))="unavailable",LOWER(TRIM('Meta import'!B54))="denied",LOWER(TRIM('Meta import'!B54))="none",LOWER(TRIM('Meta import'!B54))="tbd",LOWER(TRIM('Meta import'!B54))="to be determined",LOWER(TRIM('Meta import'!B54))="-")),"source_file",IF(OR('Meta import'!C54="",OR(LOWER(TRIM('Meta import'!C54))="unknown",LOWER(TRIM('Meta import'!C54))="not applicable",LOWER(TRIM('Meta import'!C54))="n/a",LOWER(TRIM('Meta import'!C54))="na",LOWER(TRIM('Meta import'!C54))="pending",LOWER(TRIM('Meta import'!C54))="unavailable",LOWER(TRIM('Meta import'!C54))="denied",LOWER(TRIM('Meta import'!C54))="none",LOWER(TRIM('Meta import'!C54))="tbd",LOWER(TRIM('Meta import'!C54))="to be determined",LOWER(TRIM('Meta import'!C54))="-")),"source_reference",IF(OR('Meta import'!D54="",OR(LOWER(TRIM('Meta import'!D54))="unknown",LOWER(TRIM('Meta import'!D54))="not applicable",LOWER(TRIM('Meta import'!D54))="n/a",LOWER(TRIM('Meta import'!D54))="na",LOWER(TRIM('Meta import'!D54))="pending",LOWER(TRIM('Meta import'!D54))="unavailable",LOWER(TRIM('Meta import'!D54))="denied",LOWER(TRIM('Meta import'!D54))="none",LOWER(TRIM('Meta import'!D54))="tbd",LOWER(TRIM('Meta import'!D54))="to be determined",LOWER(TRIM('Meta import'!D54))="-")),"account_id",IF(OR('Meta import'!E54="",OR(LOWER(TRIM('Meta import'!E54))="unknown",LOWER(TRIM('Meta import'!E54))="not applicable",LOWER(TRIM('Meta import'!E54))="n/a",LOWER(TRIM('Meta import'!E54))="na",LOWER(TRIM('Meta import'!E54))="pending",LOWER(TRIM('Meta import'!E54))="unavailable",LOWER(TRIM('Meta import'!E54))="denied",LOWER(TRIM('Meta import'!E54))="none",LOWER(TRIM('Meta import'!E54))="tbd",LOWER(TRIM('Meta import'!E54))="to be determined",LOWER(TRIM('Meta import'!E54))="-")),"campaign_id",IF(OR('Meta import'!F54="",OR(LOWER(TRIM('Meta import'!F54))="unknown",LOWER(TRIM('Meta import'!F54))="not applicable",LOWER(TRIM('Meta import'!F54))="n/a",LOWER(TRIM('Meta import'!F54))="na",LOWER(TRIM('Meta import'!F54))="pending",LOWER(TRIM('Meta import'!F54))="unavailable",LOWER(TRIM('Meta import'!F54))="denied",LOWER(TRIM('Meta import'!F54))="none",LOWER(TRIM('Meta import'!F54))="tbd",LOWER(TRIM('Meta import'!F54))="to be determined",LOWER(TRIM('Meta import'!F54))="-")),"campaign_name",IF(OR('Meta import'!G54="",OR(LOWER(TRIM('Meta import'!G54))="unknown",LOWER(TRIM('Meta import'!G54))="not applicable",LOWER(TRIM('Meta import'!G54))="n/a",LOWER(TRIM('Meta import'!G54))="na",LOWER(TRIM('Meta import'!G54))="pending",LOWER(TRIM('Meta import'!G54))="unavailable",LOWER(TRIM('Meta import'!G54))="denied",LOWER(TRIM('Meta import'!G54))="none",LOWER(TRIM('Meta import'!G54))="tbd",LOWER(TRIM('Meta import'!G54))="to be determined",LOWER(TRIM('Meta import'!G54))="-")),"adset_id",IF(OR('Meta import'!H54="",OR(LOWER(TRIM('Meta import'!H54))="unknown",LOWER(TRIM('Meta import'!H54))="not applicable",LOWER(TRIM('Meta import'!H54))="n/a",LOWER(TRIM('Meta import'!H54))="na",LOWER(TRIM('Meta import'!H54))="pending",LOWER(TRIM('Meta import'!H54))="unavailable",LOWER(TRIM('Meta import'!H54))="denied",LOWER(TRIM('Meta import'!H54))="none",LOWER(TRIM('Meta import'!H54))="tbd",LOWER(TRIM('Meta import'!H54))="to be determined",LOWER(TRIM('Meta import'!H54))="-")),"adset_name",IF(OR('Meta import'!I54="",OR(LOWER(TRIM('Meta import'!I54))="unknown",LOWER(TRIM('Meta import'!I54))="not applicable",LOWER(TRIM('Meta import'!I54))="n/a",LOWER(TRIM('Meta import'!I54))="na",LOWER(TRIM('Meta import'!I54))="pending",LOWER(TRIM('Meta import'!I54))="unavailable",LOWER(TRIM('Meta import'!I54))="denied",LOWER(TRIM('Meta import'!I54))="none",LOWER(TRIM('Meta import'!I54))="tbd",LOWER(TRIM('Meta import'!I54))="to be determined",LOWER(TRIM('Meta import'!I54))="-")),"ad_id",IF(OR('Meta import'!J54="",OR(LOWER(TRIM('Meta import'!J54))="unknown",LOWER(TRIM('Meta import'!J54))="not applicable",LOWER(TRIM('Meta import'!J54))="n/a",LOWER(TRIM('Meta import'!J54))="na",LOWER(TRIM('Meta import'!J54))="pending",LOWER(TRIM('Meta import'!J54))="unavailable",LOWER(TRIM('Meta import'!J54))="denied",LOWER(TRIM('Meta import'!J54))="none",LOWER(TRIM('Meta import'!J54))="tbd",LOWER(TRIM('Meta import'!J54))="to be determined",LOWER(TRIM('Meta import'!J54))="-")),"ad_name",IF(OR('Meta import'!K54="",OR(LOWER(TRIM('Meta import'!K54))="unknown",LOWER(TRIM('Meta import'!K54))="not applicable",LOWER(TRIM('Meta import'!K54))="n/a",LOWER(TRIM('Meta import'!K54))="na",LOWER(TRIM('Meta import'!K54))="pending",LOWER(TRIM('Meta import'!K54))="unavailable",LOWER(TRIM('Meta import'!K54))="denied",LOWER(TRIM('Meta import'!K54))="none",LOWER(TRIM('Meta import'!K54))="tbd",LOWER(TRIM('Meta import'!K54))="to be determined",LOWER(TRIM('Meta import'!K54))="-")),"date_start",IF(OR('Meta import'!L54="",OR(LOWER(TRIM('Meta import'!L54))="unknown",LOWER(TRIM('Meta import'!L54))="not applicable",LOWER(TRIM('Meta import'!L54))="n/a",LOWER(TRIM('Meta import'!L54))="na",LOWER(TRIM('Meta import'!L54))="pending",LOWER(TRIM('Meta import'!L54))="unavailable",LOWER(TRIM('Meta import'!L54))="denied",LOWER(TRIM('Meta import'!L54))="none",LOWER(TRIM('Meta import'!L54))="tbd",LOWER(TRIM('Meta import'!L54))="to be determined",LOWER(TRIM('Meta import'!L54))="-")),"date_stop",IF(OR('Meta import'!M54="",OR(LOWER(TRIM('Meta import'!M54))="unknown",LOWER(TRIM('Meta import'!M54))="not applicable",LOWER(TRIM('Meta import'!M54))="n/a",LOWER(TRIM('Meta import'!M54))="na",LOWER(TRIM('Meta import'!M54))="pending",LOWER(TRIM('Meta import'!M54))="unavailable",LOWER(TRIM('Meta import'!M54))="denied",LOWER(TRIM('Meta import'!M54))="none",LOWER(TRIM('Meta import'!M54))="tbd",LOWER(TRIM('Meta import'!M54))="to be determined",LOWER(TRIM('Meta import'!M54))="-")),"currency",IF(OR('Meta import'!N54="",OR(LOWER(TRIM('Meta import'!N54))="unknown",LOWER(TRIM('Meta import'!N54))="not applicable",LOWER(TRIM('Meta import'!N54))="n/a",LOWER(TRIM('Meta import'!N54))="na",LOWER(TRIM('Meta import'!N54))="pending",LOWER(TRIM('Meta import'!N54))="unavailable",LOWER(TRIM('Meta import'!N54))="denied",LOWER(TRIM('Meta import'!N54))="none",LOWER(TRIM('Meta import'!N54))="tbd",LOWER(TRIM('Meta import'!N54))="to be determined",LOWER(TRIM('Meta import'!N54))="-")),"spend",IF(OR('Meta import'!O54="",OR(LOWER(TRIM('Meta import'!O54))="unknown",LOWER(TRIM('Meta import'!O54))="not applicable",LOWER(TRIM('Meta import'!O54))="n/a",LOWER(TRIM('Meta import'!O54))="na",LOWER(TRIM('Meta import'!O54))="pending",LOWER(TRIM('Meta import'!O54))="unavailable",LOWER(TRIM('Meta import'!O54))="denied",LOWER(TRIM('Meta import'!O54))="none",LOWER(TRIM('Meta import'!O54))="tbd",LOWER(TRIM('Meta import'!O54))="to be determined",LOWER(TRIM('Meta import'!O54))="-")),"impressions",IF(OR('Meta import'!P54="",OR(LOWER(TRIM('Meta import'!P54))="unknown",LOWER(TRIM('Meta import'!P54))="not applicable",LOWER(TRIM('Meta import'!P54))="n/a",LOWER(TRIM('Meta import'!P54))="na",LOWER(TRIM('Meta import'!P54))="pending",LOWER(TRIM('Meta import'!P54))="unavailable",LOWER(TRIM('Meta import'!P54))="denied",LOWER(TRIM('Meta import'!P54))="none",LOWER(TRIM('Meta import'!P54))="tbd",LOWER(TRIM('Meta import'!P54))="to be determined",LOWER(TRIM('Meta import'!P54))="-")),"link_clicks",IF(OR('Meta import'!Q54="",OR(LOWER(TRIM('Meta import'!Q54))="unknown",LOWER(TRIM('Meta import'!Q54))="not applicable",LOWER(TRIM('Meta import'!Q54))="n/a",LOWER(TRIM('Meta import'!Q54))="na",LOWER(TRIM('Meta import'!Q54))="pending",LOWER(TRIM('Meta import'!Q54))="unavailable",LOWER(TRIM('Meta import'!Q54))="denied",LOWER(TRIM('Meta import'!Q54))="none",LOWER(TRIM('Meta import'!Q54))="tbd",LOWER(TRIM('Meta import'!Q54))="to be determined",LOWER(TRIM('Meta import'!Q54))="-")),"platform_action_name",IF(OR('Meta import'!R54="",OR(LOWER(TRIM('Meta import'!R54))="unknown",LOWER(TRIM('Meta import'!R54))="not applicable",LOWER(TRIM('Meta import'!R54))="n/a",LOWER(TRIM('Meta import'!R54))="na",LOWER(TRIM('Meta import'!R54))="pending",LOWER(TRIM('Meta import'!R54))="unavailable",LOWER(TRIM('Meta import'!R54))="denied",LOWER(TRIM('Meta import'!R54))="none",LOWER(TRIM('Meta import'!R54))="tbd",LOWER(TRIM('Meta import'!R54))="to be determined",LOWER(TRIM('Meta import'!R54))="-")),"platform_attributed_actions","source_row_id")))))))))))))))))),IF(D86="INVALID_NUMERIC",IF(NOT(ISNUMBER('Meta import'!N54)),"spend",IF(OR(NOT(ISNUMBER('Meta import'!O54)),'Meta import'!O54&lt;&gt;INT('Meta import'!O54)),"impressions",IF(OR(NOT(ISNUMBER('Meta import'!P54)),'Meta import'!P54&lt;&gt;INT('Meta import'!P54)),"link_clicks",IF(OR(NOT(ISNUMBER('Meta import'!R54)),'Meta import'!R54&lt;&gt;INT('Meta import'!R54)),"platform_attributed_actions","spend")))),IF(D86="NEGATIVE_VALUE",IF('Meta import'!N54&lt;0,"spend",IF('Meta import'!O54&lt;0,"impressions",IF('Meta import'!P54&lt;0,"link_clicks",IF('Meta import'!R54&lt;0,"platform_attributed_actions","spend")))),IF(D86="DUPLICATE_GRAIN_GROUP","ad_id",IF(D86="MIXED_ACCOUNT","account_id",IF(D86="MIXED_CURRENCY","currency",IF(D86="OUT_OF_SCOPE_WINDOW","date_start",IF(D86="MIXED_ACTION","platform_action_name","source_row_id"))))))))</x:f>
        <x:v>source_row_id</x:v>
      </x:c>
      <x:c r="D86" t="str">
        <x:f>IF('Meta import'!T54="","",'Meta import'!T54)</x:f>
      </x:c>
      <x:c r="E86" t="str">
        <x:f>IF(D86="","","Hold")</x:f>
      </x:c>
      <x:c r="F86" t="str">
        <x:f>IF(D86="","","Resolve the cited source row and refresh the report.")</x:f>
      </x:c>
      <x:c r="G86" t="str">
        <x:f>IF(D86="","",B86&amp;" "&amp;C86&amp;" "&amp;D86)</x:f>
      </x:c>
    </x:row>
    <x:row r="87">
      <x:c r="A87" t="str">
        <x:v>meta</x:v>
      </x:c>
      <x:c r="B87" t="str">
        <x:f>IF('Meta import'!A55="","",'Meta import'!A55)</x:f>
      </x:c>
      <x:c r="C87" t="str">
        <x:f>IF(D87="MISSING_OR_PLACEHOLDER",IF(OR('Meta import'!A55="",OR(LOWER(TRIM('Meta import'!A55))="unknown",LOWER(TRIM('Meta import'!A55))="not applicable",LOWER(TRIM('Meta import'!A55))="n/a",LOWER(TRIM('Meta import'!A55))="na",LOWER(TRIM('Meta import'!A55))="pending",LOWER(TRIM('Meta import'!A55))="unavailable",LOWER(TRIM('Meta import'!A55))="denied",LOWER(TRIM('Meta import'!A55))="none",LOWER(TRIM('Meta import'!A55))="tbd",LOWER(TRIM('Meta import'!A55))="to be determined",LOWER(TRIM('Meta import'!A55))="-")),"source_row_id",IF(OR('Meta import'!B55="",OR(LOWER(TRIM('Meta import'!B55))="unknown",LOWER(TRIM('Meta import'!B55))="not applicable",LOWER(TRIM('Meta import'!B55))="n/a",LOWER(TRIM('Meta import'!B55))="na",LOWER(TRIM('Meta import'!B55))="pending",LOWER(TRIM('Meta import'!B55))="unavailable",LOWER(TRIM('Meta import'!B55))="denied",LOWER(TRIM('Meta import'!B55))="none",LOWER(TRIM('Meta import'!B55))="tbd",LOWER(TRIM('Meta import'!B55))="to be determined",LOWER(TRIM('Meta import'!B55))="-")),"source_file",IF(OR('Meta import'!C55="",OR(LOWER(TRIM('Meta import'!C55))="unknown",LOWER(TRIM('Meta import'!C55))="not applicable",LOWER(TRIM('Meta import'!C55))="n/a",LOWER(TRIM('Meta import'!C55))="na",LOWER(TRIM('Meta import'!C55))="pending",LOWER(TRIM('Meta import'!C55))="unavailable",LOWER(TRIM('Meta import'!C55))="denied",LOWER(TRIM('Meta import'!C55))="none",LOWER(TRIM('Meta import'!C55))="tbd",LOWER(TRIM('Meta import'!C55))="to be determined",LOWER(TRIM('Meta import'!C55))="-")),"source_reference",IF(OR('Meta import'!D55="",OR(LOWER(TRIM('Meta import'!D55))="unknown",LOWER(TRIM('Meta import'!D55))="not applicable",LOWER(TRIM('Meta import'!D55))="n/a",LOWER(TRIM('Meta import'!D55))="na",LOWER(TRIM('Meta import'!D55))="pending",LOWER(TRIM('Meta import'!D55))="unavailable",LOWER(TRIM('Meta import'!D55))="denied",LOWER(TRIM('Meta import'!D55))="none",LOWER(TRIM('Meta import'!D55))="tbd",LOWER(TRIM('Meta import'!D55))="to be determined",LOWER(TRIM('Meta import'!D55))="-")),"account_id",IF(OR('Meta import'!E55="",OR(LOWER(TRIM('Meta import'!E55))="unknown",LOWER(TRIM('Meta import'!E55))="not applicable",LOWER(TRIM('Meta import'!E55))="n/a",LOWER(TRIM('Meta import'!E55))="na",LOWER(TRIM('Meta import'!E55))="pending",LOWER(TRIM('Meta import'!E55))="unavailable",LOWER(TRIM('Meta import'!E55))="denied",LOWER(TRIM('Meta import'!E55))="none",LOWER(TRIM('Meta import'!E55))="tbd",LOWER(TRIM('Meta import'!E55))="to be determined",LOWER(TRIM('Meta import'!E55))="-")),"campaign_id",IF(OR('Meta import'!F55="",OR(LOWER(TRIM('Meta import'!F55))="unknown",LOWER(TRIM('Meta import'!F55))="not applicable",LOWER(TRIM('Meta import'!F55))="n/a",LOWER(TRIM('Meta import'!F55))="na",LOWER(TRIM('Meta import'!F55))="pending",LOWER(TRIM('Meta import'!F55))="unavailable",LOWER(TRIM('Meta import'!F55))="denied",LOWER(TRIM('Meta import'!F55))="none",LOWER(TRIM('Meta import'!F55))="tbd",LOWER(TRIM('Meta import'!F55))="to be determined",LOWER(TRIM('Meta import'!F55))="-")),"campaign_name",IF(OR('Meta import'!G55="",OR(LOWER(TRIM('Meta import'!G55))="unknown",LOWER(TRIM('Meta import'!G55))="not applicable",LOWER(TRIM('Meta import'!G55))="n/a",LOWER(TRIM('Meta import'!G55))="na",LOWER(TRIM('Meta import'!G55))="pending",LOWER(TRIM('Meta import'!G55))="unavailable",LOWER(TRIM('Meta import'!G55))="denied",LOWER(TRIM('Meta import'!G55))="none",LOWER(TRIM('Meta import'!G55))="tbd",LOWER(TRIM('Meta import'!G55))="to be determined",LOWER(TRIM('Meta import'!G55))="-")),"adset_id",IF(OR('Meta import'!H55="",OR(LOWER(TRIM('Meta import'!H55))="unknown",LOWER(TRIM('Meta import'!H55))="not applicable",LOWER(TRIM('Meta import'!H55))="n/a",LOWER(TRIM('Meta import'!H55))="na",LOWER(TRIM('Meta import'!H55))="pending",LOWER(TRIM('Meta import'!H55))="unavailable",LOWER(TRIM('Meta import'!H55))="denied",LOWER(TRIM('Meta import'!H55))="none",LOWER(TRIM('Meta import'!H55))="tbd",LOWER(TRIM('Meta import'!H55))="to be determined",LOWER(TRIM('Meta import'!H55))="-")),"adset_name",IF(OR('Meta import'!I55="",OR(LOWER(TRIM('Meta import'!I55))="unknown",LOWER(TRIM('Meta import'!I55))="not applicable",LOWER(TRIM('Meta import'!I55))="n/a",LOWER(TRIM('Meta import'!I55))="na",LOWER(TRIM('Meta import'!I55))="pending",LOWER(TRIM('Meta import'!I55))="unavailable",LOWER(TRIM('Meta import'!I55))="denied",LOWER(TRIM('Meta import'!I55))="none",LOWER(TRIM('Meta import'!I55))="tbd",LOWER(TRIM('Meta import'!I55))="to be determined",LOWER(TRIM('Meta import'!I55))="-")),"ad_id",IF(OR('Meta import'!J55="",OR(LOWER(TRIM('Meta import'!J55))="unknown",LOWER(TRIM('Meta import'!J55))="not applicable",LOWER(TRIM('Meta import'!J55))="n/a",LOWER(TRIM('Meta import'!J55))="na",LOWER(TRIM('Meta import'!J55))="pending",LOWER(TRIM('Meta import'!J55))="unavailable",LOWER(TRIM('Meta import'!J55))="denied",LOWER(TRIM('Meta import'!J55))="none",LOWER(TRIM('Meta import'!J55))="tbd",LOWER(TRIM('Meta import'!J55))="to be determined",LOWER(TRIM('Meta import'!J55))="-")),"ad_name",IF(OR('Meta import'!K55="",OR(LOWER(TRIM('Meta import'!K55))="unknown",LOWER(TRIM('Meta import'!K55))="not applicable",LOWER(TRIM('Meta import'!K55))="n/a",LOWER(TRIM('Meta import'!K55))="na",LOWER(TRIM('Meta import'!K55))="pending",LOWER(TRIM('Meta import'!K55))="unavailable",LOWER(TRIM('Meta import'!K55))="denied",LOWER(TRIM('Meta import'!K55))="none",LOWER(TRIM('Meta import'!K55))="tbd",LOWER(TRIM('Meta import'!K55))="to be determined",LOWER(TRIM('Meta import'!K55))="-")),"date_start",IF(OR('Meta import'!L55="",OR(LOWER(TRIM('Meta import'!L55))="unknown",LOWER(TRIM('Meta import'!L55))="not applicable",LOWER(TRIM('Meta import'!L55))="n/a",LOWER(TRIM('Meta import'!L55))="na",LOWER(TRIM('Meta import'!L55))="pending",LOWER(TRIM('Meta import'!L55))="unavailable",LOWER(TRIM('Meta import'!L55))="denied",LOWER(TRIM('Meta import'!L55))="none",LOWER(TRIM('Meta import'!L55))="tbd",LOWER(TRIM('Meta import'!L55))="to be determined",LOWER(TRIM('Meta import'!L55))="-")),"date_stop",IF(OR('Meta import'!M55="",OR(LOWER(TRIM('Meta import'!M55))="unknown",LOWER(TRIM('Meta import'!M55))="not applicable",LOWER(TRIM('Meta import'!M55))="n/a",LOWER(TRIM('Meta import'!M55))="na",LOWER(TRIM('Meta import'!M55))="pending",LOWER(TRIM('Meta import'!M55))="unavailable",LOWER(TRIM('Meta import'!M55))="denied",LOWER(TRIM('Meta import'!M55))="none",LOWER(TRIM('Meta import'!M55))="tbd",LOWER(TRIM('Meta import'!M55))="to be determined",LOWER(TRIM('Meta import'!M55))="-")),"currency",IF(OR('Meta import'!N55="",OR(LOWER(TRIM('Meta import'!N55))="unknown",LOWER(TRIM('Meta import'!N55))="not applicable",LOWER(TRIM('Meta import'!N55))="n/a",LOWER(TRIM('Meta import'!N55))="na",LOWER(TRIM('Meta import'!N55))="pending",LOWER(TRIM('Meta import'!N55))="unavailable",LOWER(TRIM('Meta import'!N55))="denied",LOWER(TRIM('Meta import'!N55))="none",LOWER(TRIM('Meta import'!N55))="tbd",LOWER(TRIM('Meta import'!N55))="to be determined",LOWER(TRIM('Meta import'!N55))="-")),"spend",IF(OR('Meta import'!O55="",OR(LOWER(TRIM('Meta import'!O55))="unknown",LOWER(TRIM('Meta import'!O55))="not applicable",LOWER(TRIM('Meta import'!O55))="n/a",LOWER(TRIM('Meta import'!O55))="na",LOWER(TRIM('Meta import'!O55))="pending",LOWER(TRIM('Meta import'!O55))="unavailable",LOWER(TRIM('Meta import'!O55))="denied",LOWER(TRIM('Meta import'!O55))="none",LOWER(TRIM('Meta import'!O55))="tbd",LOWER(TRIM('Meta import'!O55))="to be determined",LOWER(TRIM('Meta import'!O55))="-")),"impressions",IF(OR('Meta import'!P55="",OR(LOWER(TRIM('Meta import'!P55))="unknown",LOWER(TRIM('Meta import'!P55))="not applicable",LOWER(TRIM('Meta import'!P55))="n/a",LOWER(TRIM('Meta import'!P55))="na",LOWER(TRIM('Meta import'!P55))="pending",LOWER(TRIM('Meta import'!P55))="unavailable",LOWER(TRIM('Meta import'!P55))="denied",LOWER(TRIM('Meta import'!P55))="none",LOWER(TRIM('Meta import'!P55))="tbd",LOWER(TRIM('Meta import'!P55))="to be determined",LOWER(TRIM('Meta import'!P55))="-")),"link_clicks",IF(OR('Meta import'!Q55="",OR(LOWER(TRIM('Meta import'!Q55))="unknown",LOWER(TRIM('Meta import'!Q55))="not applicable",LOWER(TRIM('Meta import'!Q55))="n/a",LOWER(TRIM('Meta import'!Q55))="na",LOWER(TRIM('Meta import'!Q55))="pending",LOWER(TRIM('Meta import'!Q55))="unavailable",LOWER(TRIM('Meta import'!Q55))="denied",LOWER(TRIM('Meta import'!Q55))="none",LOWER(TRIM('Meta import'!Q55))="tbd",LOWER(TRIM('Meta import'!Q55))="to be determined",LOWER(TRIM('Meta import'!Q55))="-")),"platform_action_name",IF(OR('Meta import'!R55="",OR(LOWER(TRIM('Meta import'!R55))="unknown",LOWER(TRIM('Meta import'!R55))="not applicable",LOWER(TRIM('Meta import'!R55))="n/a",LOWER(TRIM('Meta import'!R55))="na",LOWER(TRIM('Meta import'!R55))="pending",LOWER(TRIM('Meta import'!R55))="unavailable",LOWER(TRIM('Meta import'!R55))="denied",LOWER(TRIM('Meta import'!R55))="none",LOWER(TRIM('Meta import'!R55))="tbd",LOWER(TRIM('Meta import'!R55))="to be determined",LOWER(TRIM('Meta import'!R55))="-")),"platform_attributed_actions","source_row_id")))))))))))))))))),IF(D87="INVALID_NUMERIC",IF(NOT(ISNUMBER('Meta import'!N55)),"spend",IF(OR(NOT(ISNUMBER('Meta import'!O55)),'Meta import'!O55&lt;&gt;INT('Meta import'!O55)),"impressions",IF(OR(NOT(ISNUMBER('Meta import'!P55)),'Meta import'!P55&lt;&gt;INT('Meta import'!P55)),"link_clicks",IF(OR(NOT(ISNUMBER('Meta import'!R55)),'Meta import'!R55&lt;&gt;INT('Meta import'!R55)),"platform_attributed_actions","spend")))),IF(D87="NEGATIVE_VALUE",IF('Meta import'!N55&lt;0,"spend",IF('Meta import'!O55&lt;0,"impressions",IF('Meta import'!P55&lt;0,"link_clicks",IF('Meta import'!R55&lt;0,"platform_attributed_actions","spend")))),IF(D87="DUPLICATE_GRAIN_GROUP","ad_id",IF(D87="MIXED_ACCOUNT","account_id",IF(D87="MIXED_CURRENCY","currency",IF(D87="OUT_OF_SCOPE_WINDOW","date_start",IF(D87="MIXED_ACTION","platform_action_name","source_row_id"))))))))</x:f>
        <x:v>source_row_id</x:v>
      </x:c>
      <x:c r="D87" t="str">
        <x:f>IF('Meta import'!T55="","",'Meta import'!T55)</x:f>
      </x:c>
      <x:c r="E87" t="str">
        <x:f>IF(D87="","","Hold")</x:f>
      </x:c>
      <x:c r="F87" t="str">
        <x:f>IF(D87="","","Resolve the cited source row and refresh the report.")</x:f>
      </x:c>
      <x:c r="G87" t="str">
        <x:f>IF(D87="","",B87&amp;" "&amp;C87&amp;" "&amp;D87)</x:f>
      </x:c>
    </x:row>
    <x:row r="88">
      <x:c r="A88" t="str">
        <x:v>meta</x:v>
      </x:c>
      <x:c r="B88" t="str">
        <x:f>IF('Meta import'!A56="","",'Meta import'!A56)</x:f>
      </x:c>
      <x:c r="C88" t="str">
        <x:f>IF(D88="MISSING_OR_PLACEHOLDER",IF(OR('Meta import'!A56="",OR(LOWER(TRIM('Meta import'!A56))="unknown",LOWER(TRIM('Meta import'!A56))="not applicable",LOWER(TRIM('Meta import'!A56))="n/a",LOWER(TRIM('Meta import'!A56))="na",LOWER(TRIM('Meta import'!A56))="pending",LOWER(TRIM('Meta import'!A56))="unavailable",LOWER(TRIM('Meta import'!A56))="denied",LOWER(TRIM('Meta import'!A56))="none",LOWER(TRIM('Meta import'!A56))="tbd",LOWER(TRIM('Meta import'!A56))="to be determined",LOWER(TRIM('Meta import'!A56))="-")),"source_row_id",IF(OR('Meta import'!B56="",OR(LOWER(TRIM('Meta import'!B56))="unknown",LOWER(TRIM('Meta import'!B56))="not applicable",LOWER(TRIM('Meta import'!B56))="n/a",LOWER(TRIM('Meta import'!B56))="na",LOWER(TRIM('Meta import'!B56))="pending",LOWER(TRIM('Meta import'!B56))="unavailable",LOWER(TRIM('Meta import'!B56))="denied",LOWER(TRIM('Meta import'!B56))="none",LOWER(TRIM('Meta import'!B56))="tbd",LOWER(TRIM('Meta import'!B56))="to be determined",LOWER(TRIM('Meta import'!B56))="-")),"source_file",IF(OR('Meta import'!C56="",OR(LOWER(TRIM('Meta import'!C56))="unknown",LOWER(TRIM('Meta import'!C56))="not applicable",LOWER(TRIM('Meta import'!C56))="n/a",LOWER(TRIM('Meta import'!C56))="na",LOWER(TRIM('Meta import'!C56))="pending",LOWER(TRIM('Meta import'!C56))="unavailable",LOWER(TRIM('Meta import'!C56))="denied",LOWER(TRIM('Meta import'!C56))="none",LOWER(TRIM('Meta import'!C56))="tbd",LOWER(TRIM('Meta import'!C56))="to be determined",LOWER(TRIM('Meta import'!C56))="-")),"source_reference",IF(OR('Meta import'!D56="",OR(LOWER(TRIM('Meta import'!D56))="unknown",LOWER(TRIM('Meta import'!D56))="not applicable",LOWER(TRIM('Meta import'!D56))="n/a",LOWER(TRIM('Meta import'!D56))="na",LOWER(TRIM('Meta import'!D56))="pending",LOWER(TRIM('Meta import'!D56))="unavailable",LOWER(TRIM('Meta import'!D56))="denied",LOWER(TRIM('Meta import'!D56))="none",LOWER(TRIM('Meta import'!D56))="tbd",LOWER(TRIM('Meta import'!D56))="to be determined",LOWER(TRIM('Meta import'!D56))="-")),"account_id",IF(OR('Meta import'!E56="",OR(LOWER(TRIM('Meta import'!E56))="unknown",LOWER(TRIM('Meta import'!E56))="not applicable",LOWER(TRIM('Meta import'!E56))="n/a",LOWER(TRIM('Meta import'!E56))="na",LOWER(TRIM('Meta import'!E56))="pending",LOWER(TRIM('Meta import'!E56))="unavailable",LOWER(TRIM('Meta import'!E56))="denied",LOWER(TRIM('Meta import'!E56))="none",LOWER(TRIM('Meta import'!E56))="tbd",LOWER(TRIM('Meta import'!E56))="to be determined",LOWER(TRIM('Meta import'!E56))="-")),"campaign_id",IF(OR('Meta import'!F56="",OR(LOWER(TRIM('Meta import'!F56))="unknown",LOWER(TRIM('Meta import'!F56))="not applicable",LOWER(TRIM('Meta import'!F56))="n/a",LOWER(TRIM('Meta import'!F56))="na",LOWER(TRIM('Meta import'!F56))="pending",LOWER(TRIM('Meta import'!F56))="unavailable",LOWER(TRIM('Meta import'!F56))="denied",LOWER(TRIM('Meta import'!F56))="none",LOWER(TRIM('Meta import'!F56))="tbd",LOWER(TRIM('Meta import'!F56))="to be determined",LOWER(TRIM('Meta import'!F56))="-")),"campaign_name",IF(OR('Meta import'!G56="",OR(LOWER(TRIM('Meta import'!G56))="unknown",LOWER(TRIM('Meta import'!G56))="not applicable",LOWER(TRIM('Meta import'!G56))="n/a",LOWER(TRIM('Meta import'!G56))="na",LOWER(TRIM('Meta import'!G56))="pending",LOWER(TRIM('Meta import'!G56))="unavailable",LOWER(TRIM('Meta import'!G56))="denied",LOWER(TRIM('Meta import'!G56))="none",LOWER(TRIM('Meta import'!G56))="tbd",LOWER(TRIM('Meta import'!G56))="to be determined",LOWER(TRIM('Meta import'!G56))="-")),"adset_id",IF(OR('Meta import'!H56="",OR(LOWER(TRIM('Meta import'!H56))="unknown",LOWER(TRIM('Meta import'!H56))="not applicable",LOWER(TRIM('Meta import'!H56))="n/a",LOWER(TRIM('Meta import'!H56))="na",LOWER(TRIM('Meta import'!H56))="pending",LOWER(TRIM('Meta import'!H56))="unavailable",LOWER(TRIM('Meta import'!H56))="denied",LOWER(TRIM('Meta import'!H56))="none",LOWER(TRIM('Meta import'!H56))="tbd",LOWER(TRIM('Meta import'!H56))="to be determined",LOWER(TRIM('Meta import'!H56))="-")),"adset_name",IF(OR('Meta import'!I56="",OR(LOWER(TRIM('Meta import'!I56))="unknown",LOWER(TRIM('Meta import'!I56))="not applicable",LOWER(TRIM('Meta import'!I56))="n/a",LOWER(TRIM('Meta import'!I56))="na",LOWER(TRIM('Meta import'!I56))="pending",LOWER(TRIM('Meta import'!I56))="unavailable",LOWER(TRIM('Meta import'!I56))="denied",LOWER(TRIM('Meta import'!I56))="none",LOWER(TRIM('Meta import'!I56))="tbd",LOWER(TRIM('Meta import'!I56))="to be determined",LOWER(TRIM('Meta import'!I56))="-")),"ad_id",IF(OR('Meta import'!J56="",OR(LOWER(TRIM('Meta import'!J56))="unknown",LOWER(TRIM('Meta import'!J56))="not applicable",LOWER(TRIM('Meta import'!J56))="n/a",LOWER(TRIM('Meta import'!J56))="na",LOWER(TRIM('Meta import'!J56))="pending",LOWER(TRIM('Meta import'!J56))="unavailable",LOWER(TRIM('Meta import'!J56))="denied",LOWER(TRIM('Meta import'!J56))="none",LOWER(TRIM('Meta import'!J56))="tbd",LOWER(TRIM('Meta import'!J56))="to be determined",LOWER(TRIM('Meta import'!J56))="-")),"ad_name",IF(OR('Meta import'!K56="",OR(LOWER(TRIM('Meta import'!K56))="unknown",LOWER(TRIM('Meta import'!K56))="not applicable",LOWER(TRIM('Meta import'!K56))="n/a",LOWER(TRIM('Meta import'!K56))="na",LOWER(TRIM('Meta import'!K56))="pending",LOWER(TRIM('Meta import'!K56))="unavailable",LOWER(TRIM('Meta import'!K56))="denied",LOWER(TRIM('Meta import'!K56))="none",LOWER(TRIM('Meta import'!K56))="tbd",LOWER(TRIM('Meta import'!K56))="to be determined",LOWER(TRIM('Meta import'!K56))="-")),"date_start",IF(OR('Meta import'!L56="",OR(LOWER(TRIM('Meta import'!L56))="unknown",LOWER(TRIM('Meta import'!L56))="not applicable",LOWER(TRIM('Meta import'!L56))="n/a",LOWER(TRIM('Meta import'!L56))="na",LOWER(TRIM('Meta import'!L56))="pending",LOWER(TRIM('Meta import'!L56))="unavailable",LOWER(TRIM('Meta import'!L56))="denied",LOWER(TRIM('Meta import'!L56))="none",LOWER(TRIM('Meta import'!L56))="tbd",LOWER(TRIM('Meta import'!L56))="to be determined",LOWER(TRIM('Meta import'!L56))="-")),"date_stop",IF(OR('Meta import'!M56="",OR(LOWER(TRIM('Meta import'!M56))="unknown",LOWER(TRIM('Meta import'!M56))="not applicable",LOWER(TRIM('Meta import'!M56))="n/a",LOWER(TRIM('Meta import'!M56))="na",LOWER(TRIM('Meta import'!M56))="pending",LOWER(TRIM('Meta import'!M56))="unavailable",LOWER(TRIM('Meta import'!M56))="denied",LOWER(TRIM('Meta import'!M56))="none",LOWER(TRIM('Meta import'!M56))="tbd",LOWER(TRIM('Meta import'!M56))="to be determined",LOWER(TRIM('Meta import'!M56))="-")),"currency",IF(OR('Meta import'!N56="",OR(LOWER(TRIM('Meta import'!N56))="unknown",LOWER(TRIM('Meta import'!N56))="not applicable",LOWER(TRIM('Meta import'!N56))="n/a",LOWER(TRIM('Meta import'!N56))="na",LOWER(TRIM('Meta import'!N56))="pending",LOWER(TRIM('Meta import'!N56))="unavailable",LOWER(TRIM('Meta import'!N56))="denied",LOWER(TRIM('Meta import'!N56))="none",LOWER(TRIM('Meta import'!N56))="tbd",LOWER(TRIM('Meta import'!N56))="to be determined",LOWER(TRIM('Meta import'!N56))="-")),"spend",IF(OR('Meta import'!O56="",OR(LOWER(TRIM('Meta import'!O56))="unknown",LOWER(TRIM('Meta import'!O56))="not applicable",LOWER(TRIM('Meta import'!O56))="n/a",LOWER(TRIM('Meta import'!O56))="na",LOWER(TRIM('Meta import'!O56))="pending",LOWER(TRIM('Meta import'!O56))="unavailable",LOWER(TRIM('Meta import'!O56))="denied",LOWER(TRIM('Meta import'!O56))="none",LOWER(TRIM('Meta import'!O56))="tbd",LOWER(TRIM('Meta import'!O56))="to be determined",LOWER(TRIM('Meta import'!O56))="-")),"impressions",IF(OR('Meta import'!P56="",OR(LOWER(TRIM('Meta import'!P56))="unknown",LOWER(TRIM('Meta import'!P56))="not applicable",LOWER(TRIM('Meta import'!P56))="n/a",LOWER(TRIM('Meta import'!P56))="na",LOWER(TRIM('Meta import'!P56))="pending",LOWER(TRIM('Meta import'!P56))="unavailable",LOWER(TRIM('Meta import'!P56))="denied",LOWER(TRIM('Meta import'!P56))="none",LOWER(TRIM('Meta import'!P56))="tbd",LOWER(TRIM('Meta import'!P56))="to be determined",LOWER(TRIM('Meta import'!P56))="-")),"link_clicks",IF(OR('Meta import'!Q56="",OR(LOWER(TRIM('Meta import'!Q56))="unknown",LOWER(TRIM('Meta import'!Q56))="not applicable",LOWER(TRIM('Meta import'!Q56))="n/a",LOWER(TRIM('Meta import'!Q56))="na",LOWER(TRIM('Meta import'!Q56))="pending",LOWER(TRIM('Meta import'!Q56))="unavailable",LOWER(TRIM('Meta import'!Q56))="denied",LOWER(TRIM('Meta import'!Q56))="none",LOWER(TRIM('Meta import'!Q56))="tbd",LOWER(TRIM('Meta import'!Q56))="to be determined",LOWER(TRIM('Meta import'!Q56))="-")),"platform_action_name",IF(OR('Meta import'!R56="",OR(LOWER(TRIM('Meta import'!R56))="unknown",LOWER(TRIM('Meta import'!R56))="not applicable",LOWER(TRIM('Meta import'!R56))="n/a",LOWER(TRIM('Meta import'!R56))="na",LOWER(TRIM('Meta import'!R56))="pending",LOWER(TRIM('Meta import'!R56))="unavailable",LOWER(TRIM('Meta import'!R56))="denied",LOWER(TRIM('Meta import'!R56))="none",LOWER(TRIM('Meta import'!R56))="tbd",LOWER(TRIM('Meta import'!R56))="to be determined",LOWER(TRIM('Meta import'!R56))="-")),"platform_attributed_actions","source_row_id")))))))))))))))))),IF(D88="INVALID_NUMERIC",IF(NOT(ISNUMBER('Meta import'!N56)),"spend",IF(OR(NOT(ISNUMBER('Meta import'!O56)),'Meta import'!O56&lt;&gt;INT('Meta import'!O56)),"impressions",IF(OR(NOT(ISNUMBER('Meta import'!P56)),'Meta import'!P56&lt;&gt;INT('Meta import'!P56)),"link_clicks",IF(OR(NOT(ISNUMBER('Meta import'!R56)),'Meta import'!R56&lt;&gt;INT('Meta import'!R56)),"platform_attributed_actions","spend")))),IF(D88="NEGATIVE_VALUE",IF('Meta import'!N56&lt;0,"spend",IF('Meta import'!O56&lt;0,"impressions",IF('Meta import'!P56&lt;0,"link_clicks",IF('Meta import'!R56&lt;0,"platform_attributed_actions","spend")))),IF(D88="DUPLICATE_GRAIN_GROUP","ad_id",IF(D88="MIXED_ACCOUNT","account_id",IF(D88="MIXED_CURRENCY","currency",IF(D88="OUT_OF_SCOPE_WINDOW","date_start",IF(D88="MIXED_ACTION","platform_action_name","source_row_id"))))))))</x:f>
        <x:v>source_row_id</x:v>
      </x:c>
      <x:c r="D88" t="str">
        <x:f>IF('Meta import'!T56="","",'Meta import'!T56)</x:f>
      </x:c>
      <x:c r="E88" t="str">
        <x:f>IF(D88="","","Hold")</x:f>
      </x:c>
      <x:c r="F88" t="str">
        <x:f>IF(D88="","","Resolve the cited source row and refresh the report.")</x:f>
      </x:c>
      <x:c r="G88" t="str">
        <x:f>IF(D88="","",B88&amp;" "&amp;C88&amp;" "&amp;D88)</x:f>
      </x:c>
    </x:row>
    <x:row r="89">
      <x:c r="A89" t="str">
        <x:v>meta</x:v>
      </x:c>
      <x:c r="B89" t="str">
        <x:f>IF('Meta import'!A57="","",'Meta import'!A57)</x:f>
      </x:c>
      <x:c r="C89" t="str">
        <x:f>IF(D89="MISSING_OR_PLACEHOLDER",IF(OR('Meta import'!A57="",OR(LOWER(TRIM('Meta import'!A57))="unknown",LOWER(TRIM('Meta import'!A57))="not applicable",LOWER(TRIM('Meta import'!A57))="n/a",LOWER(TRIM('Meta import'!A57))="na",LOWER(TRIM('Meta import'!A57))="pending",LOWER(TRIM('Meta import'!A57))="unavailable",LOWER(TRIM('Meta import'!A57))="denied",LOWER(TRIM('Meta import'!A57))="none",LOWER(TRIM('Meta import'!A57))="tbd",LOWER(TRIM('Meta import'!A57))="to be determined",LOWER(TRIM('Meta import'!A57))="-")),"source_row_id",IF(OR('Meta import'!B57="",OR(LOWER(TRIM('Meta import'!B57))="unknown",LOWER(TRIM('Meta import'!B57))="not applicable",LOWER(TRIM('Meta import'!B57))="n/a",LOWER(TRIM('Meta import'!B57))="na",LOWER(TRIM('Meta import'!B57))="pending",LOWER(TRIM('Meta import'!B57))="unavailable",LOWER(TRIM('Meta import'!B57))="denied",LOWER(TRIM('Meta import'!B57))="none",LOWER(TRIM('Meta import'!B57))="tbd",LOWER(TRIM('Meta import'!B57))="to be determined",LOWER(TRIM('Meta import'!B57))="-")),"source_file",IF(OR('Meta import'!C57="",OR(LOWER(TRIM('Meta import'!C57))="unknown",LOWER(TRIM('Meta import'!C57))="not applicable",LOWER(TRIM('Meta import'!C57))="n/a",LOWER(TRIM('Meta import'!C57))="na",LOWER(TRIM('Meta import'!C57))="pending",LOWER(TRIM('Meta import'!C57))="unavailable",LOWER(TRIM('Meta import'!C57))="denied",LOWER(TRIM('Meta import'!C57))="none",LOWER(TRIM('Meta import'!C57))="tbd",LOWER(TRIM('Meta import'!C57))="to be determined",LOWER(TRIM('Meta import'!C57))="-")),"source_reference",IF(OR('Meta import'!D57="",OR(LOWER(TRIM('Meta import'!D57))="unknown",LOWER(TRIM('Meta import'!D57))="not applicable",LOWER(TRIM('Meta import'!D57))="n/a",LOWER(TRIM('Meta import'!D57))="na",LOWER(TRIM('Meta import'!D57))="pending",LOWER(TRIM('Meta import'!D57))="unavailable",LOWER(TRIM('Meta import'!D57))="denied",LOWER(TRIM('Meta import'!D57))="none",LOWER(TRIM('Meta import'!D57))="tbd",LOWER(TRIM('Meta import'!D57))="to be determined",LOWER(TRIM('Meta import'!D57))="-")),"account_id",IF(OR('Meta import'!E57="",OR(LOWER(TRIM('Meta import'!E57))="unknown",LOWER(TRIM('Meta import'!E57))="not applicable",LOWER(TRIM('Meta import'!E57))="n/a",LOWER(TRIM('Meta import'!E57))="na",LOWER(TRIM('Meta import'!E57))="pending",LOWER(TRIM('Meta import'!E57))="unavailable",LOWER(TRIM('Meta import'!E57))="denied",LOWER(TRIM('Meta import'!E57))="none",LOWER(TRIM('Meta import'!E57))="tbd",LOWER(TRIM('Meta import'!E57))="to be determined",LOWER(TRIM('Meta import'!E57))="-")),"campaign_id",IF(OR('Meta import'!F57="",OR(LOWER(TRIM('Meta import'!F57))="unknown",LOWER(TRIM('Meta import'!F57))="not applicable",LOWER(TRIM('Meta import'!F57))="n/a",LOWER(TRIM('Meta import'!F57))="na",LOWER(TRIM('Meta import'!F57))="pending",LOWER(TRIM('Meta import'!F57))="unavailable",LOWER(TRIM('Meta import'!F57))="denied",LOWER(TRIM('Meta import'!F57))="none",LOWER(TRIM('Meta import'!F57))="tbd",LOWER(TRIM('Meta import'!F57))="to be determined",LOWER(TRIM('Meta import'!F57))="-")),"campaign_name",IF(OR('Meta import'!G57="",OR(LOWER(TRIM('Meta import'!G57))="unknown",LOWER(TRIM('Meta import'!G57))="not applicable",LOWER(TRIM('Meta import'!G57))="n/a",LOWER(TRIM('Meta import'!G57))="na",LOWER(TRIM('Meta import'!G57))="pending",LOWER(TRIM('Meta import'!G57))="unavailable",LOWER(TRIM('Meta import'!G57))="denied",LOWER(TRIM('Meta import'!G57))="none",LOWER(TRIM('Meta import'!G57))="tbd",LOWER(TRIM('Meta import'!G57))="to be determined",LOWER(TRIM('Meta import'!G57))="-")),"adset_id",IF(OR('Meta import'!H57="",OR(LOWER(TRIM('Meta import'!H57))="unknown",LOWER(TRIM('Meta import'!H57))="not applicable",LOWER(TRIM('Meta import'!H57))="n/a",LOWER(TRIM('Meta import'!H57))="na",LOWER(TRIM('Meta import'!H57))="pending",LOWER(TRIM('Meta import'!H57))="unavailable",LOWER(TRIM('Meta import'!H57))="denied",LOWER(TRIM('Meta import'!H57))="none",LOWER(TRIM('Meta import'!H57))="tbd",LOWER(TRIM('Meta import'!H57))="to be determined",LOWER(TRIM('Meta import'!H57))="-")),"adset_name",IF(OR('Meta import'!I57="",OR(LOWER(TRIM('Meta import'!I57))="unknown",LOWER(TRIM('Meta import'!I57))="not applicable",LOWER(TRIM('Meta import'!I57))="n/a",LOWER(TRIM('Meta import'!I57))="na",LOWER(TRIM('Meta import'!I57))="pending",LOWER(TRIM('Meta import'!I57))="unavailable",LOWER(TRIM('Meta import'!I57))="denied",LOWER(TRIM('Meta import'!I57))="none",LOWER(TRIM('Meta import'!I57))="tbd",LOWER(TRIM('Meta import'!I57))="to be determined",LOWER(TRIM('Meta import'!I57))="-")),"ad_id",IF(OR('Meta import'!J57="",OR(LOWER(TRIM('Meta import'!J57))="unknown",LOWER(TRIM('Meta import'!J57))="not applicable",LOWER(TRIM('Meta import'!J57))="n/a",LOWER(TRIM('Meta import'!J57))="na",LOWER(TRIM('Meta import'!J57))="pending",LOWER(TRIM('Meta import'!J57))="unavailable",LOWER(TRIM('Meta import'!J57))="denied",LOWER(TRIM('Meta import'!J57))="none",LOWER(TRIM('Meta import'!J57))="tbd",LOWER(TRIM('Meta import'!J57))="to be determined",LOWER(TRIM('Meta import'!J57))="-")),"ad_name",IF(OR('Meta import'!K57="",OR(LOWER(TRIM('Meta import'!K57))="unknown",LOWER(TRIM('Meta import'!K57))="not applicable",LOWER(TRIM('Meta import'!K57))="n/a",LOWER(TRIM('Meta import'!K57))="na",LOWER(TRIM('Meta import'!K57))="pending",LOWER(TRIM('Meta import'!K57))="unavailable",LOWER(TRIM('Meta import'!K57))="denied",LOWER(TRIM('Meta import'!K57))="none",LOWER(TRIM('Meta import'!K57))="tbd",LOWER(TRIM('Meta import'!K57))="to be determined",LOWER(TRIM('Meta import'!K57))="-")),"date_start",IF(OR('Meta import'!L57="",OR(LOWER(TRIM('Meta import'!L57))="unknown",LOWER(TRIM('Meta import'!L57))="not applicable",LOWER(TRIM('Meta import'!L57))="n/a",LOWER(TRIM('Meta import'!L57))="na",LOWER(TRIM('Meta import'!L57))="pending",LOWER(TRIM('Meta import'!L57))="unavailable",LOWER(TRIM('Meta import'!L57))="denied",LOWER(TRIM('Meta import'!L57))="none",LOWER(TRIM('Meta import'!L57))="tbd",LOWER(TRIM('Meta import'!L57))="to be determined",LOWER(TRIM('Meta import'!L57))="-")),"date_stop",IF(OR('Meta import'!M57="",OR(LOWER(TRIM('Meta import'!M57))="unknown",LOWER(TRIM('Meta import'!M57))="not applicable",LOWER(TRIM('Meta import'!M57))="n/a",LOWER(TRIM('Meta import'!M57))="na",LOWER(TRIM('Meta import'!M57))="pending",LOWER(TRIM('Meta import'!M57))="unavailable",LOWER(TRIM('Meta import'!M57))="denied",LOWER(TRIM('Meta import'!M57))="none",LOWER(TRIM('Meta import'!M57))="tbd",LOWER(TRIM('Meta import'!M57))="to be determined",LOWER(TRIM('Meta import'!M57))="-")),"currency",IF(OR('Meta import'!N57="",OR(LOWER(TRIM('Meta import'!N57))="unknown",LOWER(TRIM('Meta import'!N57))="not applicable",LOWER(TRIM('Meta import'!N57))="n/a",LOWER(TRIM('Meta import'!N57))="na",LOWER(TRIM('Meta import'!N57))="pending",LOWER(TRIM('Meta import'!N57))="unavailable",LOWER(TRIM('Meta import'!N57))="denied",LOWER(TRIM('Meta import'!N57))="none",LOWER(TRIM('Meta import'!N57))="tbd",LOWER(TRIM('Meta import'!N57))="to be determined",LOWER(TRIM('Meta import'!N57))="-")),"spend",IF(OR('Meta import'!O57="",OR(LOWER(TRIM('Meta import'!O57))="unknown",LOWER(TRIM('Meta import'!O57))="not applicable",LOWER(TRIM('Meta import'!O57))="n/a",LOWER(TRIM('Meta import'!O57))="na",LOWER(TRIM('Meta import'!O57))="pending",LOWER(TRIM('Meta import'!O57))="unavailable",LOWER(TRIM('Meta import'!O57))="denied",LOWER(TRIM('Meta import'!O57))="none",LOWER(TRIM('Meta import'!O57))="tbd",LOWER(TRIM('Meta import'!O57))="to be determined",LOWER(TRIM('Meta import'!O57))="-")),"impressions",IF(OR('Meta import'!P57="",OR(LOWER(TRIM('Meta import'!P57))="unknown",LOWER(TRIM('Meta import'!P57))="not applicable",LOWER(TRIM('Meta import'!P57))="n/a",LOWER(TRIM('Meta import'!P57))="na",LOWER(TRIM('Meta import'!P57))="pending",LOWER(TRIM('Meta import'!P57))="unavailable",LOWER(TRIM('Meta import'!P57))="denied",LOWER(TRIM('Meta import'!P57))="none",LOWER(TRIM('Meta import'!P57))="tbd",LOWER(TRIM('Meta import'!P57))="to be determined",LOWER(TRIM('Meta import'!P57))="-")),"link_clicks",IF(OR('Meta import'!Q57="",OR(LOWER(TRIM('Meta import'!Q57))="unknown",LOWER(TRIM('Meta import'!Q57))="not applicable",LOWER(TRIM('Meta import'!Q57))="n/a",LOWER(TRIM('Meta import'!Q57))="na",LOWER(TRIM('Meta import'!Q57))="pending",LOWER(TRIM('Meta import'!Q57))="unavailable",LOWER(TRIM('Meta import'!Q57))="denied",LOWER(TRIM('Meta import'!Q57))="none",LOWER(TRIM('Meta import'!Q57))="tbd",LOWER(TRIM('Meta import'!Q57))="to be determined",LOWER(TRIM('Meta import'!Q57))="-")),"platform_action_name",IF(OR('Meta import'!R57="",OR(LOWER(TRIM('Meta import'!R57))="unknown",LOWER(TRIM('Meta import'!R57))="not applicable",LOWER(TRIM('Meta import'!R57))="n/a",LOWER(TRIM('Meta import'!R57))="na",LOWER(TRIM('Meta import'!R57))="pending",LOWER(TRIM('Meta import'!R57))="unavailable",LOWER(TRIM('Meta import'!R57))="denied",LOWER(TRIM('Meta import'!R57))="none",LOWER(TRIM('Meta import'!R57))="tbd",LOWER(TRIM('Meta import'!R57))="to be determined",LOWER(TRIM('Meta import'!R57))="-")),"platform_attributed_actions","source_row_id")))))))))))))))))),IF(D89="INVALID_NUMERIC",IF(NOT(ISNUMBER('Meta import'!N57)),"spend",IF(OR(NOT(ISNUMBER('Meta import'!O57)),'Meta import'!O57&lt;&gt;INT('Meta import'!O57)),"impressions",IF(OR(NOT(ISNUMBER('Meta import'!P57)),'Meta import'!P57&lt;&gt;INT('Meta import'!P57)),"link_clicks",IF(OR(NOT(ISNUMBER('Meta import'!R57)),'Meta import'!R57&lt;&gt;INT('Meta import'!R57)),"platform_attributed_actions","spend")))),IF(D89="NEGATIVE_VALUE",IF('Meta import'!N57&lt;0,"spend",IF('Meta import'!O57&lt;0,"impressions",IF('Meta import'!P57&lt;0,"link_clicks",IF('Meta import'!R57&lt;0,"platform_attributed_actions","spend")))),IF(D89="DUPLICATE_GRAIN_GROUP","ad_id",IF(D89="MIXED_ACCOUNT","account_id",IF(D89="MIXED_CURRENCY","currency",IF(D89="OUT_OF_SCOPE_WINDOW","date_start",IF(D89="MIXED_ACTION","platform_action_name","source_row_id"))))))))</x:f>
        <x:v>source_row_id</x:v>
      </x:c>
      <x:c r="D89" t="str">
        <x:f>IF('Meta import'!T57="","",'Meta import'!T57)</x:f>
      </x:c>
      <x:c r="E89" t="str">
        <x:f>IF(D89="","","Hold")</x:f>
      </x:c>
      <x:c r="F89" t="str">
        <x:f>IF(D89="","","Resolve the cited source row and refresh the report.")</x:f>
      </x:c>
      <x:c r="G89" t="str">
        <x:f>IF(D89="","",B89&amp;" "&amp;C89&amp;" "&amp;D89)</x:f>
      </x:c>
    </x:row>
    <x:row r="90">
      <x:c r="A90" t="str">
        <x:v>meta</x:v>
      </x:c>
      <x:c r="B90" t="str">
        <x:f>IF('Meta import'!A58="","",'Meta import'!A58)</x:f>
      </x:c>
      <x:c r="C90" t="str">
        <x:f>IF(D90="MISSING_OR_PLACEHOLDER",IF(OR('Meta import'!A58="",OR(LOWER(TRIM('Meta import'!A58))="unknown",LOWER(TRIM('Meta import'!A58))="not applicable",LOWER(TRIM('Meta import'!A58))="n/a",LOWER(TRIM('Meta import'!A58))="na",LOWER(TRIM('Meta import'!A58))="pending",LOWER(TRIM('Meta import'!A58))="unavailable",LOWER(TRIM('Meta import'!A58))="denied",LOWER(TRIM('Meta import'!A58))="none",LOWER(TRIM('Meta import'!A58))="tbd",LOWER(TRIM('Meta import'!A58))="to be determined",LOWER(TRIM('Meta import'!A58))="-")),"source_row_id",IF(OR('Meta import'!B58="",OR(LOWER(TRIM('Meta import'!B58))="unknown",LOWER(TRIM('Meta import'!B58))="not applicable",LOWER(TRIM('Meta import'!B58))="n/a",LOWER(TRIM('Meta import'!B58))="na",LOWER(TRIM('Meta import'!B58))="pending",LOWER(TRIM('Meta import'!B58))="unavailable",LOWER(TRIM('Meta import'!B58))="denied",LOWER(TRIM('Meta import'!B58))="none",LOWER(TRIM('Meta import'!B58))="tbd",LOWER(TRIM('Meta import'!B58))="to be determined",LOWER(TRIM('Meta import'!B58))="-")),"source_file",IF(OR('Meta import'!C58="",OR(LOWER(TRIM('Meta import'!C58))="unknown",LOWER(TRIM('Meta import'!C58))="not applicable",LOWER(TRIM('Meta import'!C58))="n/a",LOWER(TRIM('Meta import'!C58))="na",LOWER(TRIM('Meta import'!C58))="pending",LOWER(TRIM('Meta import'!C58))="unavailable",LOWER(TRIM('Meta import'!C58))="denied",LOWER(TRIM('Meta import'!C58))="none",LOWER(TRIM('Meta import'!C58))="tbd",LOWER(TRIM('Meta import'!C58))="to be determined",LOWER(TRIM('Meta import'!C58))="-")),"source_reference",IF(OR('Meta import'!D58="",OR(LOWER(TRIM('Meta import'!D58))="unknown",LOWER(TRIM('Meta import'!D58))="not applicable",LOWER(TRIM('Meta import'!D58))="n/a",LOWER(TRIM('Meta import'!D58))="na",LOWER(TRIM('Meta import'!D58))="pending",LOWER(TRIM('Meta import'!D58))="unavailable",LOWER(TRIM('Meta import'!D58))="denied",LOWER(TRIM('Meta import'!D58))="none",LOWER(TRIM('Meta import'!D58))="tbd",LOWER(TRIM('Meta import'!D58))="to be determined",LOWER(TRIM('Meta import'!D58))="-")),"account_id",IF(OR('Meta import'!E58="",OR(LOWER(TRIM('Meta import'!E58))="unknown",LOWER(TRIM('Meta import'!E58))="not applicable",LOWER(TRIM('Meta import'!E58))="n/a",LOWER(TRIM('Meta import'!E58))="na",LOWER(TRIM('Meta import'!E58))="pending",LOWER(TRIM('Meta import'!E58))="unavailable",LOWER(TRIM('Meta import'!E58))="denied",LOWER(TRIM('Meta import'!E58))="none",LOWER(TRIM('Meta import'!E58))="tbd",LOWER(TRIM('Meta import'!E58))="to be determined",LOWER(TRIM('Meta import'!E58))="-")),"campaign_id",IF(OR('Meta import'!F58="",OR(LOWER(TRIM('Meta import'!F58))="unknown",LOWER(TRIM('Meta import'!F58))="not applicable",LOWER(TRIM('Meta import'!F58))="n/a",LOWER(TRIM('Meta import'!F58))="na",LOWER(TRIM('Meta import'!F58))="pending",LOWER(TRIM('Meta import'!F58))="unavailable",LOWER(TRIM('Meta import'!F58))="denied",LOWER(TRIM('Meta import'!F58))="none",LOWER(TRIM('Meta import'!F58))="tbd",LOWER(TRIM('Meta import'!F58))="to be determined",LOWER(TRIM('Meta import'!F58))="-")),"campaign_name",IF(OR('Meta import'!G58="",OR(LOWER(TRIM('Meta import'!G58))="unknown",LOWER(TRIM('Meta import'!G58))="not applicable",LOWER(TRIM('Meta import'!G58))="n/a",LOWER(TRIM('Meta import'!G58))="na",LOWER(TRIM('Meta import'!G58))="pending",LOWER(TRIM('Meta import'!G58))="unavailable",LOWER(TRIM('Meta import'!G58))="denied",LOWER(TRIM('Meta import'!G58))="none",LOWER(TRIM('Meta import'!G58))="tbd",LOWER(TRIM('Meta import'!G58))="to be determined",LOWER(TRIM('Meta import'!G58))="-")),"adset_id",IF(OR('Meta import'!H58="",OR(LOWER(TRIM('Meta import'!H58))="unknown",LOWER(TRIM('Meta import'!H58))="not applicable",LOWER(TRIM('Meta import'!H58))="n/a",LOWER(TRIM('Meta import'!H58))="na",LOWER(TRIM('Meta import'!H58))="pending",LOWER(TRIM('Meta import'!H58))="unavailable",LOWER(TRIM('Meta import'!H58))="denied",LOWER(TRIM('Meta import'!H58))="none",LOWER(TRIM('Meta import'!H58))="tbd",LOWER(TRIM('Meta import'!H58))="to be determined",LOWER(TRIM('Meta import'!H58))="-")),"adset_name",IF(OR('Meta import'!I58="",OR(LOWER(TRIM('Meta import'!I58))="unknown",LOWER(TRIM('Meta import'!I58))="not applicable",LOWER(TRIM('Meta import'!I58))="n/a",LOWER(TRIM('Meta import'!I58))="na",LOWER(TRIM('Meta import'!I58))="pending",LOWER(TRIM('Meta import'!I58))="unavailable",LOWER(TRIM('Meta import'!I58))="denied",LOWER(TRIM('Meta import'!I58))="none",LOWER(TRIM('Meta import'!I58))="tbd",LOWER(TRIM('Meta import'!I58))="to be determined",LOWER(TRIM('Meta import'!I58))="-")),"ad_id",IF(OR('Meta import'!J58="",OR(LOWER(TRIM('Meta import'!J58))="unknown",LOWER(TRIM('Meta import'!J58))="not applicable",LOWER(TRIM('Meta import'!J58))="n/a",LOWER(TRIM('Meta import'!J58))="na",LOWER(TRIM('Meta import'!J58))="pending",LOWER(TRIM('Meta import'!J58))="unavailable",LOWER(TRIM('Meta import'!J58))="denied",LOWER(TRIM('Meta import'!J58))="none",LOWER(TRIM('Meta import'!J58))="tbd",LOWER(TRIM('Meta import'!J58))="to be determined",LOWER(TRIM('Meta import'!J58))="-")),"ad_name",IF(OR('Meta import'!K58="",OR(LOWER(TRIM('Meta import'!K58))="unknown",LOWER(TRIM('Meta import'!K58))="not applicable",LOWER(TRIM('Meta import'!K58))="n/a",LOWER(TRIM('Meta import'!K58))="na",LOWER(TRIM('Meta import'!K58))="pending",LOWER(TRIM('Meta import'!K58))="unavailable",LOWER(TRIM('Meta import'!K58))="denied",LOWER(TRIM('Meta import'!K58))="none",LOWER(TRIM('Meta import'!K58))="tbd",LOWER(TRIM('Meta import'!K58))="to be determined",LOWER(TRIM('Meta import'!K58))="-")),"date_start",IF(OR('Meta import'!L58="",OR(LOWER(TRIM('Meta import'!L58))="unknown",LOWER(TRIM('Meta import'!L58))="not applicable",LOWER(TRIM('Meta import'!L58))="n/a",LOWER(TRIM('Meta import'!L58))="na",LOWER(TRIM('Meta import'!L58))="pending",LOWER(TRIM('Meta import'!L58))="unavailable",LOWER(TRIM('Meta import'!L58))="denied",LOWER(TRIM('Meta import'!L58))="none",LOWER(TRIM('Meta import'!L58))="tbd",LOWER(TRIM('Meta import'!L58))="to be determined",LOWER(TRIM('Meta import'!L58))="-")),"date_stop",IF(OR('Meta import'!M58="",OR(LOWER(TRIM('Meta import'!M58))="unknown",LOWER(TRIM('Meta import'!M58))="not applicable",LOWER(TRIM('Meta import'!M58))="n/a",LOWER(TRIM('Meta import'!M58))="na",LOWER(TRIM('Meta import'!M58))="pending",LOWER(TRIM('Meta import'!M58))="unavailable",LOWER(TRIM('Meta import'!M58))="denied",LOWER(TRIM('Meta import'!M58))="none",LOWER(TRIM('Meta import'!M58))="tbd",LOWER(TRIM('Meta import'!M58))="to be determined",LOWER(TRIM('Meta import'!M58))="-")),"currency",IF(OR('Meta import'!N58="",OR(LOWER(TRIM('Meta import'!N58))="unknown",LOWER(TRIM('Meta import'!N58))="not applicable",LOWER(TRIM('Meta import'!N58))="n/a",LOWER(TRIM('Meta import'!N58))="na",LOWER(TRIM('Meta import'!N58))="pending",LOWER(TRIM('Meta import'!N58))="unavailable",LOWER(TRIM('Meta import'!N58))="denied",LOWER(TRIM('Meta import'!N58))="none",LOWER(TRIM('Meta import'!N58))="tbd",LOWER(TRIM('Meta import'!N58))="to be determined",LOWER(TRIM('Meta import'!N58))="-")),"spend",IF(OR('Meta import'!O58="",OR(LOWER(TRIM('Meta import'!O58))="unknown",LOWER(TRIM('Meta import'!O58))="not applicable",LOWER(TRIM('Meta import'!O58))="n/a",LOWER(TRIM('Meta import'!O58))="na",LOWER(TRIM('Meta import'!O58))="pending",LOWER(TRIM('Meta import'!O58))="unavailable",LOWER(TRIM('Meta import'!O58))="denied",LOWER(TRIM('Meta import'!O58))="none",LOWER(TRIM('Meta import'!O58))="tbd",LOWER(TRIM('Meta import'!O58))="to be determined",LOWER(TRIM('Meta import'!O58))="-")),"impressions",IF(OR('Meta import'!P58="",OR(LOWER(TRIM('Meta import'!P58))="unknown",LOWER(TRIM('Meta import'!P58))="not applicable",LOWER(TRIM('Meta import'!P58))="n/a",LOWER(TRIM('Meta import'!P58))="na",LOWER(TRIM('Meta import'!P58))="pending",LOWER(TRIM('Meta import'!P58))="unavailable",LOWER(TRIM('Meta import'!P58))="denied",LOWER(TRIM('Meta import'!P58))="none",LOWER(TRIM('Meta import'!P58))="tbd",LOWER(TRIM('Meta import'!P58))="to be determined",LOWER(TRIM('Meta import'!P58))="-")),"link_clicks",IF(OR('Meta import'!Q58="",OR(LOWER(TRIM('Meta import'!Q58))="unknown",LOWER(TRIM('Meta import'!Q58))="not applicable",LOWER(TRIM('Meta import'!Q58))="n/a",LOWER(TRIM('Meta import'!Q58))="na",LOWER(TRIM('Meta import'!Q58))="pending",LOWER(TRIM('Meta import'!Q58))="unavailable",LOWER(TRIM('Meta import'!Q58))="denied",LOWER(TRIM('Meta import'!Q58))="none",LOWER(TRIM('Meta import'!Q58))="tbd",LOWER(TRIM('Meta import'!Q58))="to be determined",LOWER(TRIM('Meta import'!Q58))="-")),"platform_action_name",IF(OR('Meta import'!R58="",OR(LOWER(TRIM('Meta import'!R58))="unknown",LOWER(TRIM('Meta import'!R58))="not applicable",LOWER(TRIM('Meta import'!R58))="n/a",LOWER(TRIM('Meta import'!R58))="na",LOWER(TRIM('Meta import'!R58))="pending",LOWER(TRIM('Meta import'!R58))="unavailable",LOWER(TRIM('Meta import'!R58))="denied",LOWER(TRIM('Meta import'!R58))="none",LOWER(TRIM('Meta import'!R58))="tbd",LOWER(TRIM('Meta import'!R58))="to be determined",LOWER(TRIM('Meta import'!R58))="-")),"platform_attributed_actions","source_row_id")))))))))))))))))),IF(D90="INVALID_NUMERIC",IF(NOT(ISNUMBER('Meta import'!N58)),"spend",IF(OR(NOT(ISNUMBER('Meta import'!O58)),'Meta import'!O58&lt;&gt;INT('Meta import'!O58)),"impressions",IF(OR(NOT(ISNUMBER('Meta import'!P58)),'Meta import'!P58&lt;&gt;INT('Meta import'!P58)),"link_clicks",IF(OR(NOT(ISNUMBER('Meta import'!R58)),'Meta import'!R58&lt;&gt;INT('Meta import'!R58)),"platform_attributed_actions","spend")))),IF(D90="NEGATIVE_VALUE",IF('Meta import'!N58&lt;0,"spend",IF('Meta import'!O58&lt;0,"impressions",IF('Meta import'!P58&lt;0,"link_clicks",IF('Meta import'!R58&lt;0,"platform_attributed_actions","spend")))),IF(D90="DUPLICATE_GRAIN_GROUP","ad_id",IF(D90="MIXED_ACCOUNT","account_id",IF(D90="MIXED_CURRENCY","currency",IF(D90="OUT_OF_SCOPE_WINDOW","date_start",IF(D90="MIXED_ACTION","platform_action_name","source_row_id"))))))))</x:f>
        <x:v>source_row_id</x:v>
      </x:c>
      <x:c r="D90" t="str">
        <x:f>IF('Meta import'!T58="","",'Meta import'!T58)</x:f>
      </x:c>
      <x:c r="E90" t="str">
        <x:f>IF(D90="","","Hold")</x:f>
      </x:c>
      <x:c r="F90" t="str">
        <x:f>IF(D90="","","Resolve the cited source row and refresh the report.")</x:f>
      </x:c>
      <x:c r="G90" t="str">
        <x:f>IF(D90="","",B90&amp;" "&amp;C90&amp;" "&amp;D90)</x:f>
      </x:c>
    </x:row>
    <x:row r="91">
      <x:c r="A91" t="str">
        <x:v>meta</x:v>
      </x:c>
      <x:c r="B91" t="str">
        <x:f>IF('Meta import'!A59="","",'Meta import'!A59)</x:f>
      </x:c>
      <x:c r="C91" t="str">
        <x:f>IF(D91="MISSING_OR_PLACEHOLDER",IF(OR('Meta import'!A59="",OR(LOWER(TRIM('Meta import'!A59))="unknown",LOWER(TRIM('Meta import'!A59))="not applicable",LOWER(TRIM('Meta import'!A59))="n/a",LOWER(TRIM('Meta import'!A59))="na",LOWER(TRIM('Meta import'!A59))="pending",LOWER(TRIM('Meta import'!A59))="unavailable",LOWER(TRIM('Meta import'!A59))="denied",LOWER(TRIM('Meta import'!A59))="none",LOWER(TRIM('Meta import'!A59))="tbd",LOWER(TRIM('Meta import'!A59))="to be determined",LOWER(TRIM('Meta import'!A59))="-")),"source_row_id",IF(OR('Meta import'!B59="",OR(LOWER(TRIM('Meta import'!B59))="unknown",LOWER(TRIM('Meta import'!B59))="not applicable",LOWER(TRIM('Meta import'!B59))="n/a",LOWER(TRIM('Meta import'!B59))="na",LOWER(TRIM('Meta import'!B59))="pending",LOWER(TRIM('Meta import'!B59))="unavailable",LOWER(TRIM('Meta import'!B59))="denied",LOWER(TRIM('Meta import'!B59))="none",LOWER(TRIM('Meta import'!B59))="tbd",LOWER(TRIM('Meta import'!B59))="to be determined",LOWER(TRIM('Meta import'!B59))="-")),"source_file",IF(OR('Meta import'!C59="",OR(LOWER(TRIM('Meta import'!C59))="unknown",LOWER(TRIM('Meta import'!C59))="not applicable",LOWER(TRIM('Meta import'!C59))="n/a",LOWER(TRIM('Meta import'!C59))="na",LOWER(TRIM('Meta import'!C59))="pending",LOWER(TRIM('Meta import'!C59))="unavailable",LOWER(TRIM('Meta import'!C59))="denied",LOWER(TRIM('Meta import'!C59))="none",LOWER(TRIM('Meta import'!C59))="tbd",LOWER(TRIM('Meta import'!C59))="to be determined",LOWER(TRIM('Meta import'!C59))="-")),"source_reference",IF(OR('Meta import'!D59="",OR(LOWER(TRIM('Meta import'!D59))="unknown",LOWER(TRIM('Meta import'!D59))="not applicable",LOWER(TRIM('Meta import'!D59))="n/a",LOWER(TRIM('Meta import'!D59))="na",LOWER(TRIM('Meta import'!D59))="pending",LOWER(TRIM('Meta import'!D59))="unavailable",LOWER(TRIM('Meta import'!D59))="denied",LOWER(TRIM('Meta import'!D59))="none",LOWER(TRIM('Meta import'!D59))="tbd",LOWER(TRIM('Meta import'!D59))="to be determined",LOWER(TRIM('Meta import'!D59))="-")),"account_id",IF(OR('Meta import'!E59="",OR(LOWER(TRIM('Meta import'!E59))="unknown",LOWER(TRIM('Meta import'!E59))="not applicable",LOWER(TRIM('Meta import'!E59))="n/a",LOWER(TRIM('Meta import'!E59))="na",LOWER(TRIM('Meta import'!E59))="pending",LOWER(TRIM('Meta import'!E59))="unavailable",LOWER(TRIM('Meta import'!E59))="denied",LOWER(TRIM('Meta import'!E59))="none",LOWER(TRIM('Meta import'!E59))="tbd",LOWER(TRIM('Meta import'!E59))="to be determined",LOWER(TRIM('Meta import'!E59))="-")),"campaign_id",IF(OR('Meta import'!F59="",OR(LOWER(TRIM('Meta import'!F59))="unknown",LOWER(TRIM('Meta import'!F59))="not applicable",LOWER(TRIM('Meta import'!F59))="n/a",LOWER(TRIM('Meta import'!F59))="na",LOWER(TRIM('Meta import'!F59))="pending",LOWER(TRIM('Meta import'!F59))="unavailable",LOWER(TRIM('Meta import'!F59))="denied",LOWER(TRIM('Meta import'!F59))="none",LOWER(TRIM('Meta import'!F59))="tbd",LOWER(TRIM('Meta import'!F59))="to be determined",LOWER(TRIM('Meta import'!F59))="-")),"campaign_name",IF(OR('Meta import'!G59="",OR(LOWER(TRIM('Meta import'!G59))="unknown",LOWER(TRIM('Meta import'!G59))="not applicable",LOWER(TRIM('Meta import'!G59))="n/a",LOWER(TRIM('Meta import'!G59))="na",LOWER(TRIM('Meta import'!G59))="pending",LOWER(TRIM('Meta import'!G59))="unavailable",LOWER(TRIM('Meta import'!G59))="denied",LOWER(TRIM('Meta import'!G59))="none",LOWER(TRIM('Meta import'!G59))="tbd",LOWER(TRIM('Meta import'!G59))="to be determined",LOWER(TRIM('Meta import'!G59))="-")),"adset_id",IF(OR('Meta import'!H59="",OR(LOWER(TRIM('Meta import'!H59))="unknown",LOWER(TRIM('Meta import'!H59))="not applicable",LOWER(TRIM('Meta import'!H59))="n/a",LOWER(TRIM('Meta import'!H59))="na",LOWER(TRIM('Meta import'!H59))="pending",LOWER(TRIM('Meta import'!H59))="unavailable",LOWER(TRIM('Meta import'!H59))="denied",LOWER(TRIM('Meta import'!H59))="none",LOWER(TRIM('Meta import'!H59))="tbd",LOWER(TRIM('Meta import'!H59))="to be determined",LOWER(TRIM('Meta import'!H59))="-")),"adset_name",IF(OR('Meta import'!I59="",OR(LOWER(TRIM('Meta import'!I59))="unknown",LOWER(TRIM('Meta import'!I59))="not applicable",LOWER(TRIM('Meta import'!I59))="n/a",LOWER(TRIM('Meta import'!I59))="na",LOWER(TRIM('Meta import'!I59))="pending",LOWER(TRIM('Meta import'!I59))="unavailable",LOWER(TRIM('Meta import'!I59))="denied",LOWER(TRIM('Meta import'!I59))="none",LOWER(TRIM('Meta import'!I59))="tbd",LOWER(TRIM('Meta import'!I59))="to be determined",LOWER(TRIM('Meta import'!I59))="-")),"ad_id",IF(OR('Meta import'!J59="",OR(LOWER(TRIM('Meta import'!J59))="unknown",LOWER(TRIM('Meta import'!J59))="not applicable",LOWER(TRIM('Meta import'!J59))="n/a",LOWER(TRIM('Meta import'!J59))="na",LOWER(TRIM('Meta import'!J59))="pending",LOWER(TRIM('Meta import'!J59))="unavailable",LOWER(TRIM('Meta import'!J59))="denied",LOWER(TRIM('Meta import'!J59))="none",LOWER(TRIM('Meta import'!J59))="tbd",LOWER(TRIM('Meta import'!J59))="to be determined",LOWER(TRIM('Meta import'!J59))="-")),"ad_name",IF(OR('Meta import'!K59="",OR(LOWER(TRIM('Meta import'!K59))="unknown",LOWER(TRIM('Meta import'!K59))="not applicable",LOWER(TRIM('Meta import'!K59))="n/a",LOWER(TRIM('Meta import'!K59))="na",LOWER(TRIM('Meta import'!K59))="pending",LOWER(TRIM('Meta import'!K59))="unavailable",LOWER(TRIM('Meta import'!K59))="denied",LOWER(TRIM('Meta import'!K59))="none",LOWER(TRIM('Meta import'!K59))="tbd",LOWER(TRIM('Meta import'!K59))="to be determined",LOWER(TRIM('Meta import'!K59))="-")),"date_start",IF(OR('Meta import'!L59="",OR(LOWER(TRIM('Meta import'!L59))="unknown",LOWER(TRIM('Meta import'!L59))="not applicable",LOWER(TRIM('Meta import'!L59))="n/a",LOWER(TRIM('Meta import'!L59))="na",LOWER(TRIM('Meta import'!L59))="pending",LOWER(TRIM('Meta import'!L59))="unavailable",LOWER(TRIM('Meta import'!L59))="denied",LOWER(TRIM('Meta import'!L59))="none",LOWER(TRIM('Meta import'!L59))="tbd",LOWER(TRIM('Meta import'!L59))="to be determined",LOWER(TRIM('Meta import'!L59))="-")),"date_stop",IF(OR('Meta import'!M59="",OR(LOWER(TRIM('Meta import'!M59))="unknown",LOWER(TRIM('Meta import'!M59))="not applicable",LOWER(TRIM('Meta import'!M59))="n/a",LOWER(TRIM('Meta import'!M59))="na",LOWER(TRIM('Meta import'!M59))="pending",LOWER(TRIM('Meta import'!M59))="unavailable",LOWER(TRIM('Meta import'!M59))="denied",LOWER(TRIM('Meta import'!M59))="none",LOWER(TRIM('Meta import'!M59))="tbd",LOWER(TRIM('Meta import'!M59))="to be determined",LOWER(TRIM('Meta import'!M59))="-")),"currency",IF(OR('Meta import'!N59="",OR(LOWER(TRIM('Meta import'!N59))="unknown",LOWER(TRIM('Meta import'!N59))="not applicable",LOWER(TRIM('Meta import'!N59))="n/a",LOWER(TRIM('Meta import'!N59))="na",LOWER(TRIM('Meta import'!N59))="pending",LOWER(TRIM('Meta import'!N59))="unavailable",LOWER(TRIM('Meta import'!N59))="denied",LOWER(TRIM('Meta import'!N59))="none",LOWER(TRIM('Meta import'!N59))="tbd",LOWER(TRIM('Meta import'!N59))="to be determined",LOWER(TRIM('Meta import'!N59))="-")),"spend",IF(OR('Meta import'!O59="",OR(LOWER(TRIM('Meta import'!O59))="unknown",LOWER(TRIM('Meta import'!O59))="not applicable",LOWER(TRIM('Meta import'!O59))="n/a",LOWER(TRIM('Meta import'!O59))="na",LOWER(TRIM('Meta import'!O59))="pending",LOWER(TRIM('Meta import'!O59))="unavailable",LOWER(TRIM('Meta import'!O59))="denied",LOWER(TRIM('Meta import'!O59))="none",LOWER(TRIM('Meta import'!O59))="tbd",LOWER(TRIM('Meta import'!O59))="to be determined",LOWER(TRIM('Meta import'!O59))="-")),"impressions",IF(OR('Meta import'!P59="",OR(LOWER(TRIM('Meta import'!P59))="unknown",LOWER(TRIM('Meta import'!P59))="not applicable",LOWER(TRIM('Meta import'!P59))="n/a",LOWER(TRIM('Meta import'!P59))="na",LOWER(TRIM('Meta import'!P59))="pending",LOWER(TRIM('Meta import'!P59))="unavailable",LOWER(TRIM('Meta import'!P59))="denied",LOWER(TRIM('Meta import'!P59))="none",LOWER(TRIM('Meta import'!P59))="tbd",LOWER(TRIM('Meta import'!P59))="to be determined",LOWER(TRIM('Meta import'!P59))="-")),"link_clicks",IF(OR('Meta import'!Q59="",OR(LOWER(TRIM('Meta import'!Q59))="unknown",LOWER(TRIM('Meta import'!Q59))="not applicable",LOWER(TRIM('Meta import'!Q59))="n/a",LOWER(TRIM('Meta import'!Q59))="na",LOWER(TRIM('Meta import'!Q59))="pending",LOWER(TRIM('Meta import'!Q59))="unavailable",LOWER(TRIM('Meta import'!Q59))="denied",LOWER(TRIM('Meta import'!Q59))="none",LOWER(TRIM('Meta import'!Q59))="tbd",LOWER(TRIM('Meta import'!Q59))="to be determined",LOWER(TRIM('Meta import'!Q59))="-")),"platform_action_name",IF(OR('Meta import'!R59="",OR(LOWER(TRIM('Meta import'!R59))="unknown",LOWER(TRIM('Meta import'!R59))="not applicable",LOWER(TRIM('Meta import'!R59))="n/a",LOWER(TRIM('Meta import'!R59))="na",LOWER(TRIM('Meta import'!R59))="pending",LOWER(TRIM('Meta import'!R59))="unavailable",LOWER(TRIM('Meta import'!R59))="denied",LOWER(TRIM('Meta import'!R59))="none",LOWER(TRIM('Meta import'!R59))="tbd",LOWER(TRIM('Meta import'!R59))="to be determined",LOWER(TRIM('Meta import'!R59))="-")),"platform_attributed_actions","source_row_id")))))))))))))))))),IF(D91="INVALID_NUMERIC",IF(NOT(ISNUMBER('Meta import'!N59)),"spend",IF(OR(NOT(ISNUMBER('Meta import'!O59)),'Meta import'!O59&lt;&gt;INT('Meta import'!O59)),"impressions",IF(OR(NOT(ISNUMBER('Meta import'!P59)),'Meta import'!P59&lt;&gt;INT('Meta import'!P59)),"link_clicks",IF(OR(NOT(ISNUMBER('Meta import'!R59)),'Meta import'!R59&lt;&gt;INT('Meta import'!R59)),"platform_attributed_actions","spend")))),IF(D91="NEGATIVE_VALUE",IF('Meta import'!N59&lt;0,"spend",IF('Meta import'!O59&lt;0,"impressions",IF('Meta import'!P59&lt;0,"link_clicks",IF('Meta import'!R59&lt;0,"platform_attributed_actions","spend")))),IF(D91="DUPLICATE_GRAIN_GROUP","ad_id",IF(D91="MIXED_ACCOUNT","account_id",IF(D91="MIXED_CURRENCY","currency",IF(D91="OUT_OF_SCOPE_WINDOW","date_start",IF(D91="MIXED_ACTION","platform_action_name","source_row_id"))))))))</x:f>
        <x:v>source_row_id</x:v>
      </x:c>
      <x:c r="D91" t="str">
        <x:f>IF('Meta import'!T59="","",'Meta import'!T59)</x:f>
      </x:c>
      <x:c r="E91" t="str">
        <x:f>IF(D91="","","Hold")</x:f>
      </x:c>
      <x:c r="F91" t="str">
        <x:f>IF(D91="","","Resolve the cited source row and refresh the report.")</x:f>
      </x:c>
      <x:c r="G91" t="str">
        <x:f>IF(D91="","",B91&amp;" "&amp;C91&amp;" "&amp;D91)</x:f>
      </x:c>
    </x:row>
    <x:row r="92">
      <x:c r="A92" t="str">
        <x:v>meta</x:v>
      </x:c>
      <x:c r="B92" t="str">
        <x:f>IF('Meta import'!A60="","",'Meta import'!A60)</x:f>
      </x:c>
      <x:c r="C92" t="str">
        <x:f>IF(D92="MISSING_OR_PLACEHOLDER",IF(OR('Meta import'!A60="",OR(LOWER(TRIM('Meta import'!A60))="unknown",LOWER(TRIM('Meta import'!A60))="not applicable",LOWER(TRIM('Meta import'!A60))="n/a",LOWER(TRIM('Meta import'!A60))="na",LOWER(TRIM('Meta import'!A60))="pending",LOWER(TRIM('Meta import'!A60))="unavailable",LOWER(TRIM('Meta import'!A60))="denied",LOWER(TRIM('Meta import'!A60))="none",LOWER(TRIM('Meta import'!A60))="tbd",LOWER(TRIM('Meta import'!A60))="to be determined",LOWER(TRIM('Meta import'!A60))="-")),"source_row_id",IF(OR('Meta import'!B60="",OR(LOWER(TRIM('Meta import'!B60))="unknown",LOWER(TRIM('Meta import'!B60))="not applicable",LOWER(TRIM('Meta import'!B60))="n/a",LOWER(TRIM('Meta import'!B60))="na",LOWER(TRIM('Meta import'!B60))="pending",LOWER(TRIM('Meta import'!B60))="unavailable",LOWER(TRIM('Meta import'!B60))="denied",LOWER(TRIM('Meta import'!B60))="none",LOWER(TRIM('Meta import'!B60))="tbd",LOWER(TRIM('Meta import'!B60))="to be determined",LOWER(TRIM('Meta import'!B60))="-")),"source_file",IF(OR('Meta import'!C60="",OR(LOWER(TRIM('Meta import'!C60))="unknown",LOWER(TRIM('Meta import'!C60))="not applicable",LOWER(TRIM('Meta import'!C60))="n/a",LOWER(TRIM('Meta import'!C60))="na",LOWER(TRIM('Meta import'!C60))="pending",LOWER(TRIM('Meta import'!C60))="unavailable",LOWER(TRIM('Meta import'!C60))="denied",LOWER(TRIM('Meta import'!C60))="none",LOWER(TRIM('Meta import'!C60))="tbd",LOWER(TRIM('Meta import'!C60))="to be determined",LOWER(TRIM('Meta import'!C60))="-")),"source_reference",IF(OR('Meta import'!D60="",OR(LOWER(TRIM('Meta import'!D60))="unknown",LOWER(TRIM('Meta import'!D60))="not applicable",LOWER(TRIM('Meta import'!D60))="n/a",LOWER(TRIM('Meta import'!D60))="na",LOWER(TRIM('Meta import'!D60))="pending",LOWER(TRIM('Meta import'!D60))="unavailable",LOWER(TRIM('Meta import'!D60))="denied",LOWER(TRIM('Meta import'!D60))="none",LOWER(TRIM('Meta import'!D60))="tbd",LOWER(TRIM('Meta import'!D60))="to be determined",LOWER(TRIM('Meta import'!D60))="-")),"account_id",IF(OR('Meta import'!E60="",OR(LOWER(TRIM('Meta import'!E60))="unknown",LOWER(TRIM('Meta import'!E60))="not applicable",LOWER(TRIM('Meta import'!E60))="n/a",LOWER(TRIM('Meta import'!E60))="na",LOWER(TRIM('Meta import'!E60))="pending",LOWER(TRIM('Meta import'!E60))="unavailable",LOWER(TRIM('Meta import'!E60))="denied",LOWER(TRIM('Meta import'!E60))="none",LOWER(TRIM('Meta import'!E60))="tbd",LOWER(TRIM('Meta import'!E60))="to be determined",LOWER(TRIM('Meta import'!E60))="-")),"campaign_id",IF(OR('Meta import'!F60="",OR(LOWER(TRIM('Meta import'!F60))="unknown",LOWER(TRIM('Meta import'!F60))="not applicable",LOWER(TRIM('Meta import'!F60))="n/a",LOWER(TRIM('Meta import'!F60))="na",LOWER(TRIM('Meta import'!F60))="pending",LOWER(TRIM('Meta import'!F60))="unavailable",LOWER(TRIM('Meta import'!F60))="denied",LOWER(TRIM('Meta import'!F60))="none",LOWER(TRIM('Meta import'!F60))="tbd",LOWER(TRIM('Meta import'!F60))="to be determined",LOWER(TRIM('Meta import'!F60))="-")),"campaign_name",IF(OR('Meta import'!G60="",OR(LOWER(TRIM('Meta import'!G60))="unknown",LOWER(TRIM('Meta import'!G60))="not applicable",LOWER(TRIM('Meta import'!G60))="n/a",LOWER(TRIM('Meta import'!G60))="na",LOWER(TRIM('Meta import'!G60))="pending",LOWER(TRIM('Meta import'!G60))="unavailable",LOWER(TRIM('Meta import'!G60))="denied",LOWER(TRIM('Meta import'!G60))="none",LOWER(TRIM('Meta import'!G60))="tbd",LOWER(TRIM('Meta import'!G60))="to be determined",LOWER(TRIM('Meta import'!G60))="-")),"adset_id",IF(OR('Meta import'!H60="",OR(LOWER(TRIM('Meta import'!H60))="unknown",LOWER(TRIM('Meta import'!H60))="not applicable",LOWER(TRIM('Meta import'!H60))="n/a",LOWER(TRIM('Meta import'!H60))="na",LOWER(TRIM('Meta import'!H60))="pending",LOWER(TRIM('Meta import'!H60))="unavailable",LOWER(TRIM('Meta import'!H60))="denied",LOWER(TRIM('Meta import'!H60))="none",LOWER(TRIM('Meta import'!H60))="tbd",LOWER(TRIM('Meta import'!H60))="to be determined",LOWER(TRIM('Meta import'!H60))="-")),"adset_name",IF(OR('Meta import'!I60="",OR(LOWER(TRIM('Meta import'!I60))="unknown",LOWER(TRIM('Meta import'!I60))="not applicable",LOWER(TRIM('Meta import'!I60))="n/a",LOWER(TRIM('Meta import'!I60))="na",LOWER(TRIM('Meta import'!I60))="pending",LOWER(TRIM('Meta import'!I60))="unavailable",LOWER(TRIM('Meta import'!I60))="denied",LOWER(TRIM('Meta import'!I60))="none",LOWER(TRIM('Meta import'!I60))="tbd",LOWER(TRIM('Meta import'!I60))="to be determined",LOWER(TRIM('Meta import'!I60))="-")),"ad_id",IF(OR('Meta import'!J60="",OR(LOWER(TRIM('Meta import'!J60))="unknown",LOWER(TRIM('Meta import'!J60))="not applicable",LOWER(TRIM('Meta import'!J60))="n/a",LOWER(TRIM('Meta import'!J60))="na",LOWER(TRIM('Meta import'!J60))="pending",LOWER(TRIM('Meta import'!J60))="unavailable",LOWER(TRIM('Meta import'!J60))="denied",LOWER(TRIM('Meta import'!J60))="none",LOWER(TRIM('Meta import'!J60))="tbd",LOWER(TRIM('Meta import'!J60))="to be determined",LOWER(TRIM('Meta import'!J60))="-")),"ad_name",IF(OR('Meta import'!K60="",OR(LOWER(TRIM('Meta import'!K60))="unknown",LOWER(TRIM('Meta import'!K60))="not applicable",LOWER(TRIM('Meta import'!K60))="n/a",LOWER(TRIM('Meta import'!K60))="na",LOWER(TRIM('Meta import'!K60))="pending",LOWER(TRIM('Meta import'!K60))="unavailable",LOWER(TRIM('Meta import'!K60))="denied",LOWER(TRIM('Meta import'!K60))="none",LOWER(TRIM('Meta import'!K60))="tbd",LOWER(TRIM('Meta import'!K60))="to be determined",LOWER(TRIM('Meta import'!K60))="-")),"date_start",IF(OR('Meta import'!L60="",OR(LOWER(TRIM('Meta import'!L60))="unknown",LOWER(TRIM('Meta import'!L60))="not applicable",LOWER(TRIM('Meta import'!L60))="n/a",LOWER(TRIM('Meta import'!L60))="na",LOWER(TRIM('Meta import'!L60))="pending",LOWER(TRIM('Meta import'!L60))="unavailable",LOWER(TRIM('Meta import'!L60))="denied",LOWER(TRIM('Meta import'!L60))="none",LOWER(TRIM('Meta import'!L60))="tbd",LOWER(TRIM('Meta import'!L60))="to be determined",LOWER(TRIM('Meta import'!L60))="-")),"date_stop",IF(OR('Meta import'!M60="",OR(LOWER(TRIM('Meta import'!M60))="unknown",LOWER(TRIM('Meta import'!M60))="not applicable",LOWER(TRIM('Meta import'!M60))="n/a",LOWER(TRIM('Meta import'!M60))="na",LOWER(TRIM('Meta import'!M60))="pending",LOWER(TRIM('Meta import'!M60))="unavailable",LOWER(TRIM('Meta import'!M60))="denied",LOWER(TRIM('Meta import'!M60))="none",LOWER(TRIM('Meta import'!M60))="tbd",LOWER(TRIM('Meta import'!M60))="to be determined",LOWER(TRIM('Meta import'!M60))="-")),"currency",IF(OR('Meta import'!N60="",OR(LOWER(TRIM('Meta import'!N60))="unknown",LOWER(TRIM('Meta import'!N60))="not applicable",LOWER(TRIM('Meta import'!N60))="n/a",LOWER(TRIM('Meta import'!N60))="na",LOWER(TRIM('Meta import'!N60))="pending",LOWER(TRIM('Meta import'!N60))="unavailable",LOWER(TRIM('Meta import'!N60))="denied",LOWER(TRIM('Meta import'!N60))="none",LOWER(TRIM('Meta import'!N60))="tbd",LOWER(TRIM('Meta import'!N60))="to be determined",LOWER(TRIM('Meta import'!N60))="-")),"spend",IF(OR('Meta import'!O60="",OR(LOWER(TRIM('Meta import'!O60))="unknown",LOWER(TRIM('Meta import'!O60))="not applicable",LOWER(TRIM('Meta import'!O60))="n/a",LOWER(TRIM('Meta import'!O60))="na",LOWER(TRIM('Meta import'!O60))="pending",LOWER(TRIM('Meta import'!O60))="unavailable",LOWER(TRIM('Meta import'!O60))="denied",LOWER(TRIM('Meta import'!O60))="none",LOWER(TRIM('Meta import'!O60))="tbd",LOWER(TRIM('Meta import'!O60))="to be determined",LOWER(TRIM('Meta import'!O60))="-")),"impressions",IF(OR('Meta import'!P60="",OR(LOWER(TRIM('Meta import'!P60))="unknown",LOWER(TRIM('Meta import'!P60))="not applicable",LOWER(TRIM('Meta import'!P60))="n/a",LOWER(TRIM('Meta import'!P60))="na",LOWER(TRIM('Meta import'!P60))="pending",LOWER(TRIM('Meta import'!P60))="unavailable",LOWER(TRIM('Meta import'!P60))="denied",LOWER(TRIM('Meta import'!P60))="none",LOWER(TRIM('Meta import'!P60))="tbd",LOWER(TRIM('Meta import'!P60))="to be determined",LOWER(TRIM('Meta import'!P60))="-")),"link_clicks",IF(OR('Meta import'!Q60="",OR(LOWER(TRIM('Meta import'!Q60))="unknown",LOWER(TRIM('Meta import'!Q60))="not applicable",LOWER(TRIM('Meta import'!Q60))="n/a",LOWER(TRIM('Meta import'!Q60))="na",LOWER(TRIM('Meta import'!Q60))="pending",LOWER(TRIM('Meta import'!Q60))="unavailable",LOWER(TRIM('Meta import'!Q60))="denied",LOWER(TRIM('Meta import'!Q60))="none",LOWER(TRIM('Meta import'!Q60))="tbd",LOWER(TRIM('Meta import'!Q60))="to be determined",LOWER(TRIM('Meta import'!Q60))="-")),"platform_action_name",IF(OR('Meta import'!R60="",OR(LOWER(TRIM('Meta import'!R60))="unknown",LOWER(TRIM('Meta import'!R60))="not applicable",LOWER(TRIM('Meta import'!R60))="n/a",LOWER(TRIM('Meta import'!R60))="na",LOWER(TRIM('Meta import'!R60))="pending",LOWER(TRIM('Meta import'!R60))="unavailable",LOWER(TRIM('Meta import'!R60))="denied",LOWER(TRIM('Meta import'!R60))="none",LOWER(TRIM('Meta import'!R60))="tbd",LOWER(TRIM('Meta import'!R60))="to be determined",LOWER(TRIM('Meta import'!R60))="-")),"platform_attributed_actions","source_row_id")))))))))))))))))),IF(D92="INVALID_NUMERIC",IF(NOT(ISNUMBER('Meta import'!N60)),"spend",IF(OR(NOT(ISNUMBER('Meta import'!O60)),'Meta import'!O60&lt;&gt;INT('Meta import'!O60)),"impressions",IF(OR(NOT(ISNUMBER('Meta import'!P60)),'Meta import'!P60&lt;&gt;INT('Meta import'!P60)),"link_clicks",IF(OR(NOT(ISNUMBER('Meta import'!R60)),'Meta import'!R60&lt;&gt;INT('Meta import'!R60)),"platform_attributed_actions","spend")))),IF(D92="NEGATIVE_VALUE",IF('Meta import'!N60&lt;0,"spend",IF('Meta import'!O60&lt;0,"impressions",IF('Meta import'!P60&lt;0,"link_clicks",IF('Meta import'!R60&lt;0,"platform_attributed_actions","spend")))),IF(D92="DUPLICATE_GRAIN_GROUP","ad_id",IF(D92="MIXED_ACCOUNT","account_id",IF(D92="MIXED_CURRENCY","currency",IF(D92="OUT_OF_SCOPE_WINDOW","date_start",IF(D92="MIXED_ACTION","platform_action_name","source_row_id"))))))))</x:f>
        <x:v>source_row_id</x:v>
      </x:c>
      <x:c r="D92" t="str">
        <x:f>IF('Meta import'!T60="","",'Meta import'!T60)</x:f>
      </x:c>
      <x:c r="E92" t="str">
        <x:f>IF(D92="","","Hold")</x:f>
      </x:c>
      <x:c r="F92" t="str">
        <x:f>IF(D92="","","Resolve the cited source row and refresh the report.")</x:f>
      </x:c>
      <x:c r="G92" t="str">
        <x:f>IF(D92="","",B92&amp;" "&amp;C92&amp;" "&amp;D92)</x:f>
      </x:c>
    </x:row>
    <x:row r="93">
      <x:c r="A93" t="str">
        <x:v>meta</x:v>
      </x:c>
      <x:c r="B93" t="str">
        <x:f>IF('Meta import'!A61="","",'Meta import'!A61)</x:f>
      </x:c>
      <x:c r="C93" t="str">
        <x:f>IF(D93="MISSING_OR_PLACEHOLDER",IF(OR('Meta import'!A61="",OR(LOWER(TRIM('Meta import'!A61))="unknown",LOWER(TRIM('Meta import'!A61))="not applicable",LOWER(TRIM('Meta import'!A61))="n/a",LOWER(TRIM('Meta import'!A61))="na",LOWER(TRIM('Meta import'!A61))="pending",LOWER(TRIM('Meta import'!A61))="unavailable",LOWER(TRIM('Meta import'!A61))="denied",LOWER(TRIM('Meta import'!A61))="none",LOWER(TRIM('Meta import'!A61))="tbd",LOWER(TRIM('Meta import'!A61))="to be determined",LOWER(TRIM('Meta import'!A61))="-")),"source_row_id",IF(OR('Meta import'!B61="",OR(LOWER(TRIM('Meta import'!B61))="unknown",LOWER(TRIM('Meta import'!B61))="not applicable",LOWER(TRIM('Meta import'!B61))="n/a",LOWER(TRIM('Meta import'!B61))="na",LOWER(TRIM('Meta import'!B61))="pending",LOWER(TRIM('Meta import'!B61))="unavailable",LOWER(TRIM('Meta import'!B61))="denied",LOWER(TRIM('Meta import'!B61))="none",LOWER(TRIM('Meta import'!B61))="tbd",LOWER(TRIM('Meta import'!B61))="to be determined",LOWER(TRIM('Meta import'!B61))="-")),"source_file",IF(OR('Meta import'!C61="",OR(LOWER(TRIM('Meta import'!C61))="unknown",LOWER(TRIM('Meta import'!C61))="not applicable",LOWER(TRIM('Meta import'!C61))="n/a",LOWER(TRIM('Meta import'!C61))="na",LOWER(TRIM('Meta import'!C61))="pending",LOWER(TRIM('Meta import'!C61))="unavailable",LOWER(TRIM('Meta import'!C61))="denied",LOWER(TRIM('Meta import'!C61))="none",LOWER(TRIM('Meta import'!C61))="tbd",LOWER(TRIM('Meta import'!C61))="to be determined",LOWER(TRIM('Meta import'!C61))="-")),"source_reference",IF(OR('Meta import'!D61="",OR(LOWER(TRIM('Meta import'!D61))="unknown",LOWER(TRIM('Meta import'!D61))="not applicable",LOWER(TRIM('Meta import'!D61))="n/a",LOWER(TRIM('Meta import'!D61))="na",LOWER(TRIM('Meta import'!D61))="pending",LOWER(TRIM('Meta import'!D61))="unavailable",LOWER(TRIM('Meta import'!D61))="denied",LOWER(TRIM('Meta import'!D61))="none",LOWER(TRIM('Meta import'!D61))="tbd",LOWER(TRIM('Meta import'!D61))="to be determined",LOWER(TRIM('Meta import'!D61))="-")),"account_id",IF(OR('Meta import'!E61="",OR(LOWER(TRIM('Meta import'!E61))="unknown",LOWER(TRIM('Meta import'!E61))="not applicable",LOWER(TRIM('Meta import'!E61))="n/a",LOWER(TRIM('Meta import'!E61))="na",LOWER(TRIM('Meta import'!E61))="pending",LOWER(TRIM('Meta import'!E61))="unavailable",LOWER(TRIM('Meta import'!E61))="denied",LOWER(TRIM('Meta import'!E61))="none",LOWER(TRIM('Meta import'!E61))="tbd",LOWER(TRIM('Meta import'!E61))="to be determined",LOWER(TRIM('Meta import'!E61))="-")),"campaign_id",IF(OR('Meta import'!F61="",OR(LOWER(TRIM('Meta import'!F61))="unknown",LOWER(TRIM('Meta import'!F61))="not applicable",LOWER(TRIM('Meta import'!F61))="n/a",LOWER(TRIM('Meta import'!F61))="na",LOWER(TRIM('Meta import'!F61))="pending",LOWER(TRIM('Meta import'!F61))="unavailable",LOWER(TRIM('Meta import'!F61))="denied",LOWER(TRIM('Meta import'!F61))="none",LOWER(TRIM('Meta import'!F61))="tbd",LOWER(TRIM('Meta import'!F61))="to be determined",LOWER(TRIM('Meta import'!F61))="-")),"campaign_name",IF(OR('Meta import'!G61="",OR(LOWER(TRIM('Meta import'!G61))="unknown",LOWER(TRIM('Meta import'!G61))="not applicable",LOWER(TRIM('Meta import'!G61))="n/a",LOWER(TRIM('Meta import'!G61))="na",LOWER(TRIM('Meta import'!G61))="pending",LOWER(TRIM('Meta import'!G61))="unavailable",LOWER(TRIM('Meta import'!G61))="denied",LOWER(TRIM('Meta import'!G61))="none",LOWER(TRIM('Meta import'!G61))="tbd",LOWER(TRIM('Meta import'!G61))="to be determined",LOWER(TRIM('Meta import'!G61))="-")),"adset_id",IF(OR('Meta import'!H61="",OR(LOWER(TRIM('Meta import'!H61))="unknown",LOWER(TRIM('Meta import'!H61))="not applicable",LOWER(TRIM('Meta import'!H61))="n/a",LOWER(TRIM('Meta import'!H61))="na",LOWER(TRIM('Meta import'!H61))="pending",LOWER(TRIM('Meta import'!H61))="unavailable",LOWER(TRIM('Meta import'!H61))="denied",LOWER(TRIM('Meta import'!H61))="none",LOWER(TRIM('Meta import'!H61))="tbd",LOWER(TRIM('Meta import'!H61))="to be determined",LOWER(TRIM('Meta import'!H61))="-")),"adset_name",IF(OR('Meta import'!I61="",OR(LOWER(TRIM('Meta import'!I61))="unknown",LOWER(TRIM('Meta import'!I61))="not applicable",LOWER(TRIM('Meta import'!I61))="n/a",LOWER(TRIM('Meta import'!I61))="na",LOWER(TRIM('Meta import'!I61))="pending",LOWER(TRIM('Meta import'!I61))="unavailable",LOWER(TRIM('Meta import'!I61))="denied",LOWER(TRIM('Meta import'!I61))="none",LOWER(TRIM('Meta import'!I61))="tbd",LOWER(TRIM('Meta import'!I61))="to be determined",LOWER(TRIM('Meta import'!I61))="-")),"ad_id",IF(OR('Meta import'!J61="",OR(LOWER(TRIM('Meta import'!J61))="unknown",LOWER(TRIM('Meta import'!J61))="not applicable",LOWER(TRIM('Meta import'!J61))="n/a",LOWER(TRIM('Meta import'!J61))="na",LOWER(TRIM('Meta import'!J61))="pending",LOWER(TRIM('Meta import'!J61))="unavailable",LOWER(TRIM('Meta import'!J61))="denied",LOWER(TRIM('Meta import'!J61))="none",LOWER(TRIM('Meta import'!J61))="tbd",LOWER(TRIM('Meta import'!J61))="to be determined",LOWER(TRIM('Meta import'!J61))="-")),"ad_name",IF(OR('Meta import'!K61="",OR(LOWER(TRIM('Meta import'!K61))="unknown",LOWER(TRIM('Meta import'!K61))="not applicable",LOWER(TRIM('Meta import'!K61))="n/a",LOWER(TRIM('Meta import'!K61))="na",LOWER(TRIM('Meta import'!K61))="pending",LOWER(TRIM('Meta import'!K61))="unavailable",LOWER(TRIM('Meta import'!K61))="denied",LOWER(TRIM('Meta import'!K61))="none",LOWER(TRIM('Meta import'!K61))="tbd",LOWER(TRIM('Meta import'!K61))="to be determined",LOWER(TRIM('Meta import'!K61))="-")),"date_start",IF(OR('Meta import'!L61="",OR(LOWER(TRIM('Meta import'!L61))="unknown",LOWER(TRIM('Meta import'!L61))="not applicable",LOWER(TRIM('Meta import'!L61))="n/a",LOWER(TRIM('Meta import'!L61))="na",LOWER(TRIM('Meta import'!L61))="pending",LOWER(TRIM('Meta import'!L61))="unavailable",LOWER(TRIM('Meta import'!L61))="denied",LOWER(TRIM('Meta import'!L61))="none",LOWER(TRIM('Meta import'!L61))="tbd",LOWER(TRIM('Meta import'!L61))="to be determined",LOWER(TRIM('Meta import'!L61))="-")),"date_stop",IF(OR('Meta import'!M61="",OR(LOWER(TRIM('Meta import'!M61))="unknown",LOWER(TRIM('Meta import'!M61))="not applicable",LOWER(TRIM('Meta import'!M61))="n/a",LOWER(TRIM('Meta import'!M61))="na",LOWER(TRIM('Meta import'!M61))="pending",LOWER(TRIM('Meta import'!M61))="unavailable",LOWER(TRIM('Meta import'!M61))="denied",LOWER(TRIM('Meta import'!M61))="none",LOWER(TRIM('Meta import'!M61))="tbd",LOWER(TRIM('Meta import'!M61))="to be determined",LOWER(TRIM('Meta import'!M61))="-")),"currency",IF(OR('Meta import'!N61="",OR(LOWER(TRIM('Meta import'!N61))="unknown",LOWER(TRIM('Meta import'!N61))="not applicable",LOWER(TRIM('Meta import'!N61))="n/a",LOWER(TRIM('Meta import'!N61))="na",LOWER(TRIM('Meta import'!N61))="pending",LOWER(TRIM('Meta import'!N61))="unavailable",LOWER(TRIM('Meta import'!N61))="denied",LOWER(TRIM('Meta import'!N61))="none",LOWER(TRIM('Meta import'!N61))="tbd",LOWER(TRIM('Meta import'!N61))="to be determined",LOWER(TRIM('Meta import'!N61))="-")),"spend",IF(OR('Meta import'!O61="",OR(LOWER(TRIM('Meta import'!O61))="unknown",LOWER(TRIM('Meta import'!O61))="not applicable",LOWER(TRIM('Meta import'!O61))="n/a",LOWER(TRIM('Meta import'!O61))="na",LOWER(TRIM('Meta import'!O61))="pending",LOWER(TRIM('Meta import'!O61))="unavailable",LOWER(TRIM('Meta import'!O61))="denied",LOWER(TRIM('Meta import'!O61))="none",LOWER(TRIM('Meta import'!O61))="tbd",LOWER(TRIM('Meta import'!O61))="to be determined",LOWER(TRIM('Meta import'!O61))="-")),"impressions",IF(OR('Meta import'!P61="",OR(LOWER(TRIM('Meta import'!P61))="unknown",LOWER(TRIM('Meta import'!P61))="not applicable",LOWER(TRIM('Meta import'!P61))="n/a",LOWER(TRIM('Meta import'!P61))="na",LOWER(TRIM('Meta import'!P61))="pending",LOWER(TRIM('Meta import'!P61))="unavailable",LOWER(TRIM('Meta import'!P61))="denied",LOWER(TRIM('Meta import'!P61))="none",LOWER(TRIM('Meta import'!P61))="tbd",LOWER(TRIM('Meta import'!P61))="to be determined",LOWER(TRIM('Meta import'!P61))="-")),"link_clicks",IF(OR('Meta import'!Q61="",OR(LOWER(TRIM('Meta import'!Q61))="unknown",LOWER(TRIM('Meta import'!Q61))="not applicable",LOWER(TRIM('Meta import'!Q61))="n/a",LOWER(TRIM('Meta import'!Q61))="na",LOWER(TRIM('Meta import'!Q61))="pending",LOWER(TRIM('Meta import'!Q61))="unavailable",LOWER(TRIM('Meta import'!Q61))="denied",LOWER(TRIM('Meta import'!Q61))="none",LOWER(TRIM('Meta import'!Q61))="tbd",LOWER(TRIM('Meta import'!Q61))="to be determined",LOWER(TRIM('Meta import'!Q61))="-")),"platform_action_name",IF(OR('Meta import'!R61="",OR(LOWER(TRIM('Meta import'!R61))="unknown",LOWER(TRIM('Meta import'!R61))="not applicable",LOWER(TRIM('Meta import'!R61))="n/a",LOWER(TRIM('Meta import'!R61))="na",LOWER(TRIM('Meta import'!R61))="pending",LOWER(TRIM('Meta import'!R61))="unavailable",LOWER(TRIM('Meta import'!R61))="denied",LOWER(TRIM('Meta import'!R61))="none",LOWER(TRIM('Meta import'!R61))="tbd",LOWER(TRIM('Meta import'!R61))="to be determined",LOWER(TRIM('Meta import'!R61))="-")),"platform_attributed_actions","source_row_id")))))))))))))))))),IF(D93="INVALID_NUMERIC",IF(NOT(ISNUMBER('Meta import'!N61)),"spend",IF(OR(NOT(ISNUMBER('Meta import'!O61)),'Meta import'!O61&lt;&gt;INT('Meta import'!O61)),"impressions",IF(OR(NOT(ISNUMBER('Meta import'!P61)),'Meta import'!P61&lt;&gt;INT('Meta import'!P61)),"link_clicks",IF(OR(NOT(ISNUMBER('Meta import'!R61)),'Meta import'!R61&lt;&gt;INT('Meta import'!R61)),"platform_attributed_actions","spend")))),IF(D93="NEGATIVE_VALUE",IF('Meta import'!N61&lt;0,"spend",IF('Meta import'!O61&lt;0,"impressions",IF('Meta import'!P61&lt;0,"link_clicks",IF('Meta import'!R61&lt;0,"platform_attributed_actions","spend")))),IF(D93="DUPLICATE_GRAIN_GROUP","ad_id",IF(D93="MIXED_ACCOUNT","account_id",IF(D93="MIXED_CURRENCY","currency",IF(D93="OUT_OF_SCOPE_WINDOW","date_start",IF(D93="MIXED_ACTION","platform_action_name","source_row_id"))))))))</x:f>
        <x:v>source_row_id</x:v>
      </x:c>
      <x:c r="D93" t="str">
        <x:f>IF('Meta import'!T61="","",'Meta import'!T61)</x:f>
      </x:c>
      <x:c r="E93" t="str">
        <x:f>IF(D93="","","Hold")</x:f>
      </x:c>
      <x:c r="F93" t="str">
        <x:f>IF(D93="","","Resolve the cited source row and refresh the report.")</x:f>
      </x:c>
      <x:c r="G93" t="str">
        <x:f>IF(D93="","",B93&amp;" "&amp;C93&amp;" "&amp;D93)</x:f>
      </x:c>
    </x:row>
    <x:row r="94">
      <x:c r="A94" t="str">
        <x:v>meta</x:v>
      </x:c>
      <x:c r="B94" t="str">
        <x:f>IF('Meta import'!A62="","",'Meta import'!A62)</x:f>
      </x:c>
      <x:c r="C94" t="str">
        <x:f>IF(D94="MISSING_OR_PLACEHOLDER",IF(OR('Meta import'!A62="",OR(LOWER(TRIM('Meta import'!A62))="unknown",LOWER(TRIM('Meta import'!A62))="not applicable",LOWER(TRIM('Meta import'!A62))="n/a",LOWER(TRIM('Meta import'!A62))="na",LOWER(TRIM('Meta import'!A62))="pending",LOWER(TRIM('Meta import'!A62))="unavailable",LOWER(TRIM('Meta import'!A62))="denied",LOWER(TRIM('Meta import'!A62))="none",LOWER(TRIM('Meta import'!A62))="tbd",LOWER(TRIM('Meta import'!A62))="to be determined",LOWER(TRIM('Meta import'!A62))="-")),"source_row_id",IF(OR('Meta import'!B62="",OR(LOWER(TRIM('Meta import'!B62))="unknown",LOWER(TRIM('Meta import'!B62))="not applicable",LOWER(TRIM('Meta import'!B62))="n/a",LOWER(TRIM('Meta import'!B62))="na",LOWER(TRIM('Meta import'!B62))="pending",LOWER(TRIM('Meta import'!B62))="unavailable",LOWER(TRIM('Meta import'!B62))="denied",LOWER(TRIM('Meta import'!B62))="none",LOWER(TRIM('Meta import'!B62))="tbd",LOWER(TRIM('Meta import'!B62))="to be determined",LOWER(TRIM('Meta import'!B62))="-")),"source_file",IF(OR('Meta import'!C62="",OR(LOWER(TRIM('Meta import'!C62))="unknown",LOWER(TRIM('Meta import'!C62))="not applicable",LOWER(TRIM('Meta import'!C62))="n/a",LOWER(TRIM('Meta import'!C62))="na",LOWER(TRIM('Meta import'!C62))="pending",LOWER(TRIM('Meta import'!C62))="unavailable",LOWER(TRIM('Meta import'!C62))="denied",LOWER(TRIM('Meta import'!C62))="none",LOWER(TRIM('Meta import'!C62))="tbd",LOWER(TRIM('Meta import'!C62))="to be determined",LOWER(TRIM('Meta import'!C62))="-")),"source_reference",IF(OR('Meta import'!D62="",OR(LOWER(TRIM('Meta import'!D62))="unknown",LOWER(TRIM('Meta import'!D62))="not applicable",LOWER(TRIM('Meta import'!D62))="n/a",LOWER(TRIM('Meta import'!D62))="na",LOWER(TRIM('Meta import'!D62))="pending",LOWER(TRIM('Meta import'!D62))="unavailable",LOWER(TRIM('Meta import'!D62))="denied",LOWER(TRIM('Meta import'!D62))="none",LOWER(TRIM('Meta import'!D62))="tbd",LOWER(TRIM('Meta import'!D62))="to be determined",LOWER(TRIM('Meta import'!D62))="-")),"account_id",IF(OR('Meta import'!E62="",OR(LOWER(TRIM('Meta import'!E62))="unknown",LOWER(TRIM('Meta import'!E62))="not applicable",LOWER(TRIM('Meta import'!E62))="n/a",LOWER(TRIM('Meta import'!E62))="na",LOWER(TRIM('Meta import'!E62))="pending",LOWER(TRIM('Meta import'!E62))="unavailable",LOWER(TRIM('Meta import'!E62))="denied",LOWER(TRIM('Meta import'!E62))="none",LOWER(TRIM('Meta import'!E62))="tbd",LOWER(TRIM('Meta import'!E62))="to be determined",LOWER(TRIM('Meta import'!E62))="-")),"campaign_id",IF(OR('Meta import'!F62="",OR(LOWER(TRIM('Meta import'!F62))="unknown",LOWER(TRIM('Meta import'!F62))="not applicable",LOWER(TRIM('Meta import'!F62))="n/a",LOWER(TRIM('Meta import'!F62))="na",LOWER(TRIM('Meta import'!F62))="pending",LOWER(TRIM('Meta import'!F62))="unavailable",LOWER(TRIM('Meta import'!F62))="denied",LOWER(TRIM('Meta import'!F62))="none",LOWER(TRIM('Meta import'!F62))="tbd",LOWER(TRIM('Meta import'!F62))="to be determined",LOWER(TRIM('Meta import'!F62))="-")),"campaign_name",IF(OR('Meta import'!G62="",OR(LOWER(TRIM('Meta import'!G62))="unknown",LOWER(TRIM('Meta import'!G62))="not applicable",LOWER(TRIM('Meta import'!G62))="n/a",LOWER(TRIM('Meta import'!G62))="na",LOWER(TRIM('Meta import'!G62))="pending",LOWER(TRIM('Meta import'!G62))="unavailable",LOWER(TRIM('Meta import'!G62))="denied",LOWER(TRIM('Meta import'!G62))="none",LOWER(TRIM('Meta import'!G62))="tbd",LOWER(TRIM('Meta import'!G62))="to be determined",LOWER(TRIM('Meta import'!G62))="-")),"adset_id",IF(OR('Meta import'!H62="",OR(LOWER(TRIM('Meta import'!H62))="unknown",LOWER(TRIM('Meta import'!H62))="not applicable",LOWER(TRIM('Meta import'!H62))="n/a",LOWER(TRIM('Meta import'!H62))="na",LOWER(TRIM('Meta import'!H62))="pending",LOWER(TRIM('Meta import'!H62))="unavailable",LOWER(TRIM('Meta import'!H62))="denied",LOWER(TRIM('Meta import'!H62))="none",LOWER(TRIM('Meta import'!H62))="tbd",LOWER(TRIM('Meta import'!H62))="to be determined",LOWER(TRIM('Meta import'!H62))="-")),"adset_name",IF(OR('Meta import'!I62="",OR(LOWER(TRIM('Meta import'!I62))="unknown",LOWER(TRIM('Meta import'!I62))="not applicable",LOWER(TRIM('Meta import'!I62))="n/a",LOWER(TRIM('Meta import'!I62))="na",LOWER(TRIM('Meta import'!I62))="pending",LOWER(TRIM('Meta import'!I62))="unavailable",LOWER(TRIM('Meta import'!I62))="denied",LOWER(TRIM('Meta import'!I62))="none",LOWER(TRIM('Meta import'!I62))="tbd",LOWER(TRIM('Meta import'!I62))="to be determined",LOWER(TRIM('Meta import'!I62))="-")),"ad_id",IF(OR('Meta import'!J62="",OR(LOWER(TRIM('Meta import'!J62))="unknown",LOWER(TRIM('Meta import'!J62))="not applicable",LOWER(TRIM('Meta import'!J62))="n/a",LOWER(TRIM('Meta import'!J62))="na",LOWER(TRIM('Meta import'!J62))="pending",LOWER(TRIM('Meta import'!J62))="unavailable",LOWER(TRIM('Meta import'!J62))="denied",LOWER(TRIM('Meta import'!J62))="none",LOWER(TRIM('Meta import'!J62))="tbd",LOWER(TRIM('Meta import'!J62))="to be determined",LOWER(TRIM('Meta import'!J62))="-")),"ad_name",IF(OR('Meta import'!K62="",OR(LOWER(TRIM('Meta import'!K62))="unknown",LOWER(TRIM('Meta import'!K62))="not applicable",LOWER(TRIM('Meta import'!K62))="n/a",LOWER(TRIM('Meta import'!K62))="na",LOWER(TRIM('Meta import'!K62))="pending",LOWER(TRIM('Meta import'!K62))="unavailable",LOWER(TRIM('Meta import'!K62))="denied",LOWER(TRIM('Meta import'!K62))="none",LOWER(TRIM('Meta import'!K62))="tbd",LOWER(TRIM('Meta import'!K62))="to be determined",LOWER(TRIM('Meta import'!K62))="-")),"date_start",IF(OR('Meta import'!L62="",OR(LOWER(TRIM('Meta import'!L62))="unknown",LOWER(TRIM('Meta import'!L62))="not applicable",LOWER(TRIM('Meta import'!L62))="n/a",LOWER(TRIM('Meta import'!L62))="na",LOWER(TRIM('Meta import'!L62))="pending",LOWER(TRIM('Meta import'!L62))="unavailable",LOWER(TRIM('Meta import'!L62))="denied",LOWER(TRIM('Meta import'!L62))="none",LOWER(TRIM('Meta import'!L62))="tbd",LOWER(TRIM('Meta import'!L62))="to be determined",LOWER(TRIM('Meta import'!L62))="-")),"date_stop",IF(OR('Meta import'!M62="",OR(LOWER(TRIM('Meta import'!M62))="unknown",LOWER(TRIM('Meta import'!M62))="not applicable",LOWER(TRIM('Meta import'!M62))="n/a",LOWER(TRIM('Meta import'!M62))="na",LOWER(TRIM('Meta import'!M62))="pending",LOWER(TRIM('Meta import'!M62))="unavailable",LOWER(TRIM('Meta import'!M62))="denied",LOWER(TRIM('Meta import'!M62))="none",LOWER(TRIM('Meta import'!M62))="tbd",LOWER(TRIM('Meta import'!M62))="to be determined",LOWER(TRIM('Meta import'!M62))="-")),"currency",IF(OR('Meta import'!N62="",OR(LOWER(TRIM('Meta import'!N62))="unknown",LOWER(TRIM('Meta import'!N62))="not applicable",LOWER(TRIM('Meta import'!N62))="n/a",LOWER(TRIM('Meta import'!N62))="na",LOWER(TRIM('Meta import'!N62))="pending",LOWER(TRIM('Meta import'!N62))="unavailable",LOWER(TRIM('Meta import'!N62))="denied",LOWER(TRIM('Meta import'!N62))="none",LOWER(TRIM('Meta import'!N62))="tbd",LOWER(TRIM('Meta import'!N62))="to be determined",LOWER(TRIM('Meta import'!N62))="-")),"spend",IF(OR('Meta import'!O62="",OR(LOWER(TRIM('Meta import'!O62))="unknown",LOWER(TRIM('Meta import'!O62))="not applicable",LOWER(TRIM('Meta import'!O62))="n/a",LOWER(TRIM('Meta import'!O62))="na",LOWER(TRIM('Meta import'!O62))="pending",LOWER(TRIM('Meta import'!O62))="unavailable",LOWER(TRIM('Meta import'!O62))="denied",LOWER(TRIM('Meta import'!O62))="none",LOWER(TRIM('Meta import'!O62))="tbd",LOWER(TRIM('Meta import'!O62))="to be determined",LOWER(TRIM('Meta import'!O62))="-")),"impressions",IF(OR('Meta import'!P62="",OR(LOWER(TRIM('Meta import'!P62))="unknown",LOWER(TRIM('Meta import'!P62))="not applicable",LOWER(TRIM('Meta import'!P62))="n/a",LOWER(TRIM('Meta import'!P62))="na",LOWER(TRIM('Meta import'!P62))="pending",LOWER(TRIM('Meta import'!P62))="unavailable",LOWER(TRIM('Meta import'!P62))="denied",LOWER(TRIM('Meta import'!P62))="none",LOWER(TRIM('Meta import'!P62))="tbd",LOWER(TRIM('Meta import'!P62))="to be determined",LOWER(TRIM('Meta import'!P62))="-")),"link_clicks",IF(OR('Meta import'!Q62="",OR(LOWER(TRIM('Meta import'!Q62))="unknown",LOWER(TRIM('Meta import'!Q62))="not applicable",LOWER(TRIM('Meta import'!Q62))="n/a",LOWER(TRIM('Meta import'!Q62))="na",LOWER(TRIM('Meta import'!Q62))="pending",LOWER(TRIM('Meta import'!Q62))="unavailable",LOWER(TRIM('Meta import'!Q62))="denied",LOWER(TRIM('Meta import'!Q62))="none",LOWER(TRIM('Meta import'!Q62))="tbd",LOWER(TRIM('Meta import'!Q62))="to be determined",LOWER(TRIM('Meta import'!Q62))="-")),"platform_action_name",IF(OR('Meta import'!R62="",OR(LOWER(TRIM('Meta import'!R62))="unknown",LOWER(TRIM('Meta import'!R62))="not applicable",LOWER(TRIM('Meta import'!R62))="n/a",LOWER(TRIM('Meta import'!R62))="na",LOWER(TRIM('Meta import'!R62))="pending",LOWER(TRIM('Meta import'!R62))="unavailable",LOWER(TRIM('Meta import'!R62))="denied",LOWER(TRIM('Meta import'!R62))="none",LOWER(TRIM('Meta import'!R62))="tbd",LOWER(TRIM('Meta import'!R62))="to be determined",LOWER(TRIM('Meta import'!R62))="-")),"platform_attributed_actions","source_row_id")))))))))))))))))),IF(D94="INVALID_NUMERIC",IF(NOT(ISNUMBER('Meta import'!N62)),"spend",IF(OR(NOT(ISNUMBER('Meta import'!O62)),'Meta import'!O62&lt;&gt;INT('Meta import'!O62)),"impressions",IF(OR(NOT(ISNUMBER('Meta import'!P62)),'Meta import'!P62&lt;&gt;INT('Meta import'!P62)),"link_clicks",IF(OR(NOT(ISNUMBER('Meta import'!R62)),'Meta import'!R62&lt;&gt;INT('Meta import'!R62)),"platform_attributed_actions","spend")))),IF(D94="NEGATIVE_VALUE",IF('Meta import'!N62&lt;0,"spend",IF('Meta import'!O62&lt;0,"impressions",IF('Meta import'!P62&lt;0,"link_clicks",IF('Meta import'!R62&lt;0,"platform_attributed_actions","spend")))),IF(D94="DUPLICATE_GRAIN_GROUP","ad_id",IF(D94="MIXED_ACCOUNT","account_id",IF(D94="MIXED_CURRENCY","currency",IF(D94="OUT_OF_SCOPE_WINDOW","date_start",IF(D94="MIXED_ACTION","platform_action_name","source_row_id"))))))))</x:f>
        <x:v>source_row_id</x:v>
      </x:c>
      <x:c r="D94" t="str">
        <x:f>IF('Meta import'!T62="","",'Meta import'!T62)</x:f>
      </x:c>
      <x:c r="E94" t="str">
        <x:f>IF(D94="","","Hold")</x:f>
      </x:c>
      <x:c r="F94" t="str">
        <x:f>IF(D94="","","Resolve the cited source row and refresh the report.")</x:f>
      </x:c>
      <x:c r="G94" t="str">
        <x:f>IF(D94="","",B94&amp;" "&amp;C94&amp;" "&amp;D94)</x:f>
      </x:c>
    </x:row>
    <x:row r="95">
      <x:c r="A95" t="str">
        <x:v>meta</x:v>
      </x:c>
      <x:c r="B95" t="str">
        <x:f>IF('Meta import'!A63="","",'Meta import'!A63)</x:f>
      </x:c>
      <x:c r="C95" t="str">
        <x:f>IF(D95="MISSING_OR_PLACEHOLDER",IF(OR('Meta import'!A63="",OR(LOWER(TRIM('Meta import'!A63))="unknown",LOWER(TRIM('Meta import'!A63))="not applicable",LOWER(TRIM('Meta import'!A63))="n/a",LOWER(TRIM('Meta import'!A63))="na",LOWER(TRIM('Meta import'!A63))="pending",LOWER(TRIM('Meta import'!A63))="unavailable",LOWER(TRIM('Meta import'!A63))="denied",LOWER(TRIM('Meta import'!A63))="none",LOWER(TRIM('Meta import'!A63))="tbd",LOWER(TRIM('Meta import'!A63))="to be determined",LOWER(TRIM('Meta import'!A63))="-")),"source_row_id",IF(OR('Meta import'!B63="",OR(LOWER(TRIM('Meta import'!B63))="unknown",LOWER(TRIM('Meta import'!B63))="not applicable",LOWER(TRIM('Meta import'!B63))="n/a",LOWER(TRIM('Meta import'!B63))="na",LOWER(TRIM('Meta import'!B63))="pending",LOWER(TRIM('Meta import'!B63))="unavailable",LOWER(TRIM('Meta import'!B63))="denied",LOWER(TRIM('Meta import'!B63))="none",LOWER(TRIM('Meta import'!B63))="tbd",LOWER(TRIM('Meta import'!B63))="to be determined",LOWER(TRIM('Meta import'!B63))="-")),"source_file",IF(OR('Meta import'!C63="",OR(LOWER(TRIM('Meta import'!C63))="unknown",LOWER(TRIM('Meta import'!C63))="not applicable",LOWER(TRIM('Meta import'!C63))="n/a",LOWER(TRIM('Meta import'!C63))="na",LOWER(TRIM('Meta import'!C63))="pending",LOWER(TRIM('Meta import'!C63))="unavailable",LOWER(TRIM('Meta import'!C63))="denied",LOWER(TRIM('Meta import'!C63))="none",LOWER(TRIM('Meta import'!C63))="tbd",LOWER(TRIM('Meta import'!C63))="to be determined",LOWER(TRIM('Meta import'!C63))="-")),"source_reference",IF(OR('Meta import'!D63="",OR(LOWER(TRIM('Meta import'!D63))="unknown",LOWER(TRIM('Meta import'!D63))="not applicable",LOWER(TRIM('Meta import'!D63))="n/a",LOWER(TRIM('Meta import'!D63))="na",LOWER(TRIM('Meta import'!D63))="pending",LOWER(TRIM('Meta import'!D63))="unavailable",LOWER(TRIM('Meta import'!D63))="denied",LOWER(TRIM('Meta import'!D63))="none",LOWER(TRIM('Meta import'!D63))="tbd",LOWER(TRIM('Meta import'!D63))="to be determined",LOWER(TRIM('Meta import'!D63))="-")),"account_id",IF(OR('Meta import'!E63="",OR(LOWER(TRIM('Meta import'!E63))="unknown",LOWER(TRIM('Meta import'!E63))="not applicable",LOWER(TRIM('Meta import'!E63))="n/a",LOWER(TRIM('Meta import'!E63))="na",LOWER(TRIM('Meta import'!E63))="pending",LOWER(TRIM('Meta import'!E63))="unavailable",LOWER(TRIM('Meta import'!E63))="denied",LOWER(TRIM('Meta import'!E63))="none",LOWER(TRIM('Meta import'!E63))="tbd",LOWER(TRIM('Meta import'!E63))="to be determined",LOWER(TRIM('Meta import'!E63))="-")),"campaign_id",IF(OR('Meta import'!F63="",OR(LOWER(TRIM('Meta import'!F63))="unknown",LOWER(TRIM('Meta import'!F63))="not applicable",LOWER(TRIM('Meta import'!F63))="n/a",LOWER(TRIM('Meta import'!F63))="na",LOWER(TRIM('Meta import'!F63))="pending",LOWER(TRIM('Meta import'!F63))="unavailable",LOWER(TRIM('Meta import'!F63))="denied",LOWER(TRIM('Meta import'!F63))="none",LOWER(TRIM('Meta import'!F63))="tbd",LOWER(TRIM('Meta import'!F63))="to be determined",LOWER(TRIM('Meta import'!F63))="-")),"campaign_name",IF(OR('Meta import'!G63="",OR(LOWER(TRIM('Meta import'!G63))="unknown",LOWER(TRIM('Meta import'!G63))="not applicable",LOWER(TRIM('Meta import'!G63))="n/a",LOWER(TRIM('Meta import'!G63))="na",LOWER(TRIM('Meta import'!G63))="pending",LOWER(TRIM('Meta import'!G63))="unavailable",LOWER(TRIM('Meta import'!G63))="denied",LOWER(TRIM('Meta import'!G63))="none",LOWER(TRIM('Meta import'!G63))="tbd",LOWER(TRIM('Meta import'!G63))="to be determined",LOWER(TRIM('Meta import'!G63))="-")),"adset_id",IF(OR('Meta import'!H63="",OR(LOWER(TRIM('Meta import'!H63))="unknown",LOWER(TRIM('Meta import'!H63))="not applicable",LOWER(TRIM('Meta import'!H63))="n/a",LOWER(TRIM('Meta import'!H63))="na",LOWER(TRIM('Meta import'!H63))="pending",LOWER(TRIM('Meta import'!H63))="unavailable",LOWER(TRIM('Meta import'!H63))="denied",LOWER(TRIM('Meta import'!H63))="none",LOWER(TRIM('Meta import'!H63))="tbd",LOWER(TRIM('Meta import'!H63))="to be determined",LOWER(TRIM('Meta import'!H63))="-")),"adset_name",IF(OR('Meta import'!I63="",OR(LOWER(TRIM('Meta import'!I63))="unknown",LOWER(TRIM('Meta import'!I63))="not applicable",LOWER(TRIM('Meta import'!I63))="n/a",LOWER(TRIM('Meta import'!I63))="na",LOWER(TRIM('Meta import'!I63))="pending",LOWER(TRIM('Meta import'!I63))="unavailable",LOWER(TRIM('Meta import'!I63))="denied",LOWER(TRIM('Meta import'!I63))="none",LOWER(TRIM('Meta import'!I63))="tbd",LOWER(TRIM('Meta import'!I63))="to be determined",LOWER(TRIM('Meta import'!I63))="-")),"ad_id",IF(OR('Meta import'!J63="",OR(LOWER(TRIM('Meta import'!J63))="unknown",LOWER(TRIM('Meta import'!J63))="not applicable",LOWER(TRIM('Meta import'!J63))="n/a",LOWER(TRIM('Meta import'!J63))="na",LOWER(TRIM('Meta import'!J63))="pending",LOWER(TRIM('Meta import'!J63))="unavailable",LOWER(TRIM('Meta import'!J63))="denied",LOWER(TRIM('Meta import'!J63))="none",LOWER(TRIM('Meta import'!J63))="tbd",LOWER(TRIM('Meta import'!J63))="to be determined",LOWER(TRIM('Meta import'!J63))="-")),"ad_name",IF(OR('Meta import'!K63="",OR(LOWER(TRIM('Meta import'!K63))="unknown",LOWER(TRIM('Meta import'!K63))="not applicable",LOWER(TRIM('Meta import'!K63))="n/a",LOWER(TRIM('Meta import'!K63))="na",LOWER(TRIM('Meta import'!K63))="pending",LOWER(TRIM('Meta import'!K63))="unavailable",LOWER(TRIM('Meta import'!K63))="denied",LOWER(TRIM('Meta import'!K63))="none",LOWER(TRIM('Meta import'!K63))="tbd",LOWER(TRIM('Meta import'!K63))="to be determined",LOWER(TRIM('Meta import'!K63))="-")),"date_start",IF(OR('Meta import'!L63="",OR(LOWER(TRIM('Meta import'!L63))="unknown",LOWER(TRIM('Meta import'!L63))="not applicable",LOWER(TRIM('Meta import'!L63))="n/a",LOWER(TRIM('Meta import'!L63))="na",LOWER(TRIM('Meta import'!L63))="pending",LOWER(TRIM('Meta import'!L63))="unavailable",LOWER(TRIM('Meta import'!L63))="denied",LOWER(TRIM('Meta import'!L63))="none",LOWER(TRIM('Meta import'!L63))="tbd",LOWER(TRIM('Meta import'!L63))="to be determined",LOWER(TRIM('Meta import'!L63))="-")),"date_stop",IF(OR('Meta import'!M63="",OR(LOWER(TRIM('Meta import'!M63))="unknown",LOWER(TRIM('Meta import'!M63))="not applicable",LOWER(TRIM('Meta import'!M63))="n/a",LOWER(TRIM('Meta import'!M63))="na",LOWER(TRIM('Meta import'!M63))="pending",LOWER(TRIM('Meta import'!M63))="unavailable",LOWER(TRIM('Meta import'!M63))="denied",LOWER(TRIM('Meta import'!M63))="none",LOWER(TRIM('Meta import'!M63))="tbd",LOWER(TRIM('Meta import'!M63))="to be determined",LOWER(TRIM('Meta import'!M63))="-")),"currency",IF(OR('Meta import'!N63="",OR(LOWER(TRIM('Meta import'!N63))="unknown",LOWER(TRIM('Meta import'!N63))="not applicable",LOWER(TRIM('Meta import'!N63))="n/a",LOWER(TRIM('Meta import'!N63))="na",LOWER(TRIM('Meta import'!N63))="pending",LOWER(TRIM('Meta import'!N63))="unavailable",LOWER(TRIM('Meta import'!N63))="denied",LOWER(TRIM('Meta import'!N63))="none",LOWER(TRIM('Meta import'!N63))="tbd",LOWER(TRIM('Meta import'!N63))="to be determined",LOWER(TRIM('Meta import'!N63))="-")),"spend",IF(OR('Meta import'!O63="",OR(LOWER(TRIM('Meta import'!O63))="unknown",LOWER(TRIM('Meta import'!O63))="not applicable",LOWER(TRIM('Meta import'!O63))="n/a",LOWER(TRIM('Meta import'!O63))="na",LOWER(TRIM('Meta import'!O63))="pending",LOWER(TRIM('Meta import'!O63))="unavailable",LOWER(TRIM('Meta import'!O63))="denied",LOWER(TRIM('Meta import'!O63))="none",LOWER(TRIM('Meta import'!O63))="tbd",LOWER(TRIM('Meta import'!O63))="to be determined",LOWER(TRIM('Meta import'!O63))="-")),"impressions",IF(OR('Meta import'!P63="",OR(LOWER(TRIM('Meta import'!P63))="unknown",LOWER(TRIM('Meta import'!P63))="not applicable",LOWER(TRIM('Meta import'!P63))="n/a",LOWER(TRIM('Meta import'!P63))="na",LOWER(TRIM('Meta import'!P63))="pending",LOWER(TRIM('Meta import'!P63))="unavailable",LOWER(TRIM('Meta import'!P63))="denied",LOWER(TRIM('Meta import'!P63))="none",LOWER(TRIM('Meta import'!P63))="tbd",LOWER(TRIM('Meta import'!P63))="to be determined",LOWER(TRIM('Meta import'!P63))="-")),"link_clicks",IF(OR('Meta import'!Q63="",OR(LOWER(TRIM('Meta import'!Q63))="unknown",LOWER(TRIM('Meta import'!Q63))="not applicable",LOWER(TRIM('Meta import'!Q63))="n/a",LOWER(TRIM('Meta import'!Q63))="na",LOWER(TRIM('Meta import'!Q63))="pending",LOWER(TRIM('Meta import'!Q63))="unavailable",LOWER(TRIM('Meta import'!Q63))="denied",LOWER(TRIM('Meta import'!Q63))="none",LOWER(TRIM('Meta import'!Q63))="tbd",LOWER(TRIM('Meta import'!Q63))="to be determined",LOWER(TRIM('Meta import'!Q63))="-")),"platform_action_name",IF(OR('Meta import'!R63="",OR(LOWER(TRIM('Meta import'!R63))="unknown",LOWER(TRIM('Meta import'!R63))="not applicable",LOWER(TRIM('Meta import'!R63))="n/a",LOWER(TRIM('Meta import'!R63))="na",LOWER(TRIM('Meta import'!R63))="pending",LOWER(TRIM('Meta import'!R63))="unavailable",LOWER(TRIM('Meta import'!R63))="denied",LOWER(TRIM('Meta import'!R63))="none",LOWER(TRIM('Meta import'!R63))="tbd",LOWER(TRIM('Meta import'!R63))="to be determined",LOWER(TRIM('Meta import'!R63))="-")),"platform_attributed_actions","source_row_id")))))))))))))))))),IF(D95="INVALID_NUMERIC",IF(NOT(ISNUMBER('Meta import'!N63)),"spend",IF(OR(NOT(ISNUMBER('Meta import'!O63)),'Meta import'!O63&lt;&gt;INT('Meta import'!O63)),"impressions",IF(OR(NOT(ISNUMBER('Meta import'!P63)),'Meta import'!P63&lt;&gt;INT('Meta import'!P63)),"link_clicks",IF(OR(NOT(ISNUMBER('Meta import'!R63)),'Meta import'!R63&lt;&gt;INT('Meta import'!R63)),"platform_attributed_actions","spend")))),IF(D95="NEGATIVE_VALUE",IF('Meta import'!N63&lt;0,"spend",IF('Meta import'!O63&lt;0,"impressions",IF('Meta import'!P63&lt;0,"link_clicks",IF('Meta import'!R63&lt;0,"platform_attributed_actions","spend")))),IF(D95="DUPLICATE_GRAIN_GROUP","ad_id",IF(D95="MIXED_ACCOUNT","account_id",IF(D95="MIXED_CURRENCY","currency",IF(D95="OUT_OF_SCOPE_WINDOW","date_start",IF(D95="MIXED_ACTION","platform_action_name","source_row_id"))))))))</x:f>
        <x:v>source_row_id</x:v>
      </x:c>
      <x:c r="D95" t="str">
        <x:f>IF('Meta import'!T63="","",'Meta import'!T63)</x:f>
      </x:c>
      <x:c r="E95" t="str">
        <x:f>IF(D95="","","Hold")</x:f>
      </x:c>
      <x:c r="F95" t="str">
        <x:f>IF(D95="","","Resolve the cited source row and refresh the report.")</x:f>
      </x:c>
      <x:c r="G95" t="str">
        <x:f>IF(D95="","",B95&amp;" "&amp;C95&amp;" "&amp;D95)</x:f>
      </x:c>
    </x:row>
    <x:row r="96">
      <x:c r="A96" t="str">
        <x:v>meta</x:v>
      </x:c>
      <x:c r="B96" t="str">
        <x:f>IF('Meta import'!A64="","",'Meta import'!A64)</x:f>
      </x:c>
      <x:c r="C96" t="str">
        <x:f>IF(D96="MISSING_OR_PLACEHOLDER",IF(OR('Meta import'!A64="",OR(LOWER(TRIM('Meta import'!A64))="unknown",LOWER(TRIM('Meta import'!A64))="not applicable",LOWER(TRIM('Meta import'!A64))="n/a",LOWER(TRIM('Meta import'!A64))="na",LOWER(TRIM('Meta import'!A64))="pending",LOWER(TRIM('Meta import'!A64))="unavailable",LOWER(TRIM('Meta import'!A64))="denied",LOWER(TRIM('Meta import'!A64))="none",LOWER(TRIM('Meta import'!A64))="tbd",LOWER(TRIM('Meta import'!A64))="to be determined",LOWER(TRIM('Meta import'!A64))="-")),"source_row_id",IF(OR('Meta import'!B64="",OR(LOWER(TRIM('Meta import'!B64))="unknown",LOWER(TRIM('Meta import'!B64))="not applicable",LOWER(TRIM('Meta import'!B64))="n/a",LOWER(TRIM('Meta import'!B64))="na",LOWER(TRIM('Meta import'!B64))="pending",LOWER(TRIM('Meta import'!B64))="unavailable",LOWER(TRIM('Meta import'!B64))="denied",LOWER(TRIM('Meta import'!B64))="none",LOWER(TRIM('Meta import'!B64))="tbd",LOWER(TRIM('Meta import'!B64))="to be determined",LOWER(TRIM('Meta import'!B64))="-")),"source_file",IF(OR('Meta import'!C64="",OR(LOWER(TRIM('Meta import'!C64))="unknown",LOWER(TRIM('Meta import'!C64))="not applicable",LOWER(TRIM('Meta import'!C64))="n/a",LOWER(TRIM('Meta import'!C64))="na",LOWER(TRIM('Meta import'!C64))="pending",LOWER(TRIM('Meta import'!C64))="unavailable",LOWER(TRIM('Meta import'!C64))="denied",LOWER(TRIM('Meta import'!C64))="none",LOWER(TRIM('Meta import'!C64))="tbd",LOWER(TRIM('Meta import'!C64))="to be determined",LOWER(TRIM('Meta import'!C64))="-")),"source_reference",IF(OR('Meta import'!D64="",OR(LOWER(TRIM('Meta import'!D64))="unknown",LOWER(TRIM('Meta import'!D64))="not applicable",LOWER(TRIM('Meta import'!D64))="n/a",LOWER(TRIM('Meta import'!D64))="na",LOWER(TRIM('Meta import'!D64))="pending",LOWER(TRIM('Meta import'!D64))="unavailable",LOWER(TRIM('Meta import'!D64))="denied",LOWER(TRIM('Meta import'!D64))="none",LOWER(TRIM('Meta import'!D64))="tbd",LOWER(TRIM('Meta import'!D64))="to be determined",LOWER(TRIM('Meta import'!D64))="-")),"account_id",IF(OR('Meta import'!E64="",OR(LOWER(TRIM('Meta import'!E64))="unknown",LOWER(TRIM('Meta import'!E64))="not applicable",LOWER(TRIM('Meta import'!E64))="n/a",LOWER(TRIM('Meta import'!E64))="na",LOWER(TRIM('Meta import'!E64))="pending",LOWER(TRIM('Meta import'!E64))="unavailable",LOWER(TRIM('Meta import'!E64))="denied",LOWER(TRIM('Meta import'!E64))="none",LOWER(TRIM('Meta import'!E64))="tbd",LOWER(TRIM('Meta import'!E64))="to be determined",LOWER(TRIM('Meta import'!E64))="-")),"campaign_id",IF(OR('Meta import'!F64="",OR(LOWER(TRIM('Meta import'!F64))="unknown",LOWER(TRIM('Meta import'!F64))="not applicable",LOWER(TRIM('Meta import'!F64))="n/a",LOWER(TRIM('Meta import'!F64))="na",LOWER(TRIM('Meta import'!F64))="pending",LOWER(TRIM('Meta import'!F64))="unavailable",LOWER(TRIM('Meta import'!F64))="denied",LOWER(TRIM('Meta import'!F64))="none",LOWER(TRIM('Meta import'!F64))="tbd",LOWER(TRIM('Meta import'!F64))="to be determined",LOWER(TRIM('Meta import'!F64))="-")),"campaign_name",IF(OR('Meta import'!G64="",OR(LOWER(TRIM('Meta import'!G64))="unknown",LOWER(TRIM('Meta import'!G64))="not applicable",LOWER(TRIM('Meta import'!G64))="n/a",LOWER(TRIM('Meta import'!G64))="na",LOWER(TRIM('Meta import'!G64))="pending",LOWER(TRIM('Meta import'!G64))="unavailable",LOWER(TRIM('Meta import'!G64))="denied",LOWER(TRIM('Meta import'!G64))="none",LOWER(TRIM('Meta import'!G64))="tbd",LOWER(TRIM('Meta import'!G64))="to be determined",LOWER(TRIM('Meta import'!G64))="-")),"adset_id",IF(OR('Meta import'!H64="",OR(LOWER(TRIM('Meta import'!H64))="unknown",LOWER(TRIM('Meta import'!H64))="not applicable",LOWER(TRIM('Meta import'!H64))="n/a",LOWER(TRIM('Meta import'!H64))="na",LOWER(TRIM('Meta import'!H64))="pending",LOWER(TRIM('Meta import'!H64))="unavailable",LOWER(TRIM('Meta import'!H64))="denied",LOWER(TRIM('Meta import'!H64))="none",LOWER(TRIM('Meta import'!H64))="tbd",LOWER(TRIM('Meta import'!H64))="to be determined",LOWER(TRIM('Meta import'!H64))="-")),"adset_name",IF(OR('Meta import'!I64="",OR(LOWER(TRIM('Meta import'!I64))="unknown",LOWER(TRIM('Meta import'!I64))="not applicable",LOWER(TRIM('Meta import'!I64))="n/a",LOWER(TRIM('Meta import'!I64))="na",LOWER(TRIM('Meta import'!I64))="pending",LOWER(TRIM('Meta import'!I64))="unavailable",LOWER(TRIM('Meta import'!I64))="denied",LOWER(TRIM('Meta import'!I64))="none",LOWER(TRIM('Meta import'!I64))="tbd",LOWER(TRIM('Meta import'!I64))="to be determined",LOWER(TRIM('Meta import'!I64))="-")),"ad_id",IF(OR('Meta import'!J64="",OR(LOWER(TRIM('Meta import'!J64))="unknown",LOWER(TRIM('Meta import'!J64))="not applicable",LOWER(TRIM('Meta import'!J64))="n/a",LOWER(TRIM('Meta import'!J64))="na",LOWER(TRIM('Meta import'!J64))="pending",LOWER(TRIM('Meta import'!J64))="unavailable",LOWER(TRIM('Meta import'!J64))="denied",LOWER(TRIM('Meta import'!J64))="none",LOWER(TRIM('Meta import'!J64))="tbd",LOWER(TRIM('Meta import'!J64))="to be determined",LOWER(TRIM('Meta import'!J64))="-")),"ad_name",IF(OR('Meta import'!K64="",OR(LOWER(TRIM('Meta import'!K64))="unknown",LOWER(TRIM('Meta import'!K64))="not applicable",LOWER(TRIM('Meta import'!K64))="n/a",LOWER(TRIM('Meta import'!K64))="na",LOWER(TRIM('Meta import'!K64))="pending",LOWER(TRIM('Meta import'!K64))="unavailable",LOWER(TRIM('Meta import'!K64))="denied",LOWER(TRIM('Meta import'!K64))="none",LOWER(TRIM('Meta import'!K64))="tbd",LOWER(TRIM('Meta import'!K64))="to be determined",LOWER(TRIM('Meta import'!K64))="-")),"date_start",IF(OR('Meta import'!L64="",OR(LOWER(TRIM('Meta import'!L64))="unknown",LOWER(TRIM('Meta import'!L64))="not applicable",LOWER(TRIM('Meta import'!L64))="n/a",LOWER(TRIM('Meta import'!L64))="na",LOWER(TRIM('Meta import'!L64))="pending",LOWER(TRIM('Meta import'!L64))="unavailable",LOWER(TRIM('Meta import'!L64))="denied",LOWER(TRIM('Meta import'!L64))="none",LOWER(TRIM('Meta import'!L64))="tbd",LOWER(TRIM('Meta import'!L64))="to be determined",LOWER(TRIM('Meta import'!L64))="-")),"date_stop",IF(OR('Meta import'!M64="",OR(LOWER(TRIM('Meta import'!M64))="unknown",LOWER(TRIM('Meta import'!M64))="not applicable",LOWER(TRIM('Meta import'!M64))="n/a",LOWER(TRIM('Meta import'!M64))="na",LOWER(TRIM('Meta import'!M64))="pending",LOWER(TRIM('Meta import'!M64))="unavailable",LOWER(TRIM('Meta import'!M64))="denied",LOWER(TRIM('Meta import'!M64))="none",LOWER(TRIM('Meta import'!M64))="tbd",LOWER(TRIM('Meta import'!M64))="to be determined",LOWER(TRIM('Meta import'!M64))="-")),"currency",IF(OR('Meta import'!N64="",OR(LOWER(TRIM('Meta import'!N64))="unknown",LOWER(TRIM('Meta import'!N64))="not applicable",LOWER(TRIM('Meta import'!N64))="n/a",LOWER(TRIM('Meta import'!N64))="na",LOWER(TRIM('Meta import'!N64))="pending",LOWER(TRIM('Meta import'!N64))="unavailable",LOWER(TRIM('Meta import'!N64))="denied",LOWER(TRIM('Meta import'!N64))="none",LOWER(TRIM('Meta import'!N64))="tbd",LOWER(TRIM('Meta import'!N64))="to be determined",LOWER(TRIM('Meta import'!N64))="-")),"spend",IF(OR('Meta import'!O64="",OR(LOWER(TRIM('Meta import'!O64))="unknown",LOWER(TRIM('Meta import'!O64))="not applicable",LOWER(TRIM('Meta import'!O64))="n/a",LOWER(TRIM('Meta import'!O64))="na",LOWER(TRIM('Meta import'!O64))="pending",LOWER(TRIM('Meta import'!O64))="unavailable",LOWER(TRIM('Meta import'!O64))="denied",LOWER(TRIM('Meta import'!O64))="none",LOWER(TRIM('Meta import'!O64))="tbd",LOWER(TRIM('Meta import'!O64))="to be determined",LOWER(TRIM('Meta import'!O64))="-")),"impressions",IF(OR('Meta import'!P64="",OR(LOWER(TRIM('Meta import'!P64))="unknown",LOWER(TRIM('Meta import'!P64))="not applicable",LOWER(TRIM('Meta import'!P64))="n/a",LOWER(TRIM('Meta import'!P64))="na",LOWER(TRIM('Meta import'!P64))="pending",LOWER(TRIM('Meta import'!P64))="unavailable",LOWER(TRIM('Meta import'!P64))="denied",LOWER(TRIM('Meta import'!P64))="none",LOWER(TRIM('Meta import'!P64))="tbd",LOWER(TRIM('Meta import'!P64))="to be determined",LOWER(TRIM('Meta import'!P64))="-")),"link_clicks",IF(OR('Meta import'!Q64="",OR(LOWER(TRIM('Meta import'!Q64))="unknown",LOWER(TRIM('Meta import'!Q64))="not applicable",LOWER(TRIM('Meta import'!Q64))="n/a",LOWER(TRIM('Meta import'!Q64))="na",LOWER(TRIM('Meta import'!Q64))="pending",LOWER(TRIM('Meta import'!Q64))="unavailable",LOWER(TRIM('Meta import'!Q64))="denied",LOWER(TRIM('Meta import'!Q64))="none",LOWER(TRIM('Meta import'!Q64))="tbd",LOWER(TRIM('Meta import'!Q64))="to be determined",LOWER(TRIM('Meta import'!Q64))="-")),"platform_action_name",IF(OR('Meta import'!R64="",OR(LOWER(TRIM('Meta import'!R64))="unknown",LOWER(TRIM('Meta import'!R64))="not applicable",LOWER(TRIM('Meta import'!R64))="n/a",LOWER(TRIM('Meta import'!R64))="na",LOWER(TRIM('Meta import'!R64))="pending",LOWER(TRIM('Meta import'!R64))="unavailable",LOWER(TRIM('Meta import'!R64))="denied",LOWER(TRIM('Meta import'!R64))="none",LOWER(TRIM('Meta import'!R64))="tbd",LOWER(TRIM('Meta import'!R64))="to be determined",LOWER(TRIM('Meta import'!R64))="-")),"platform_attributed_actions","source_row_id")))))))))))))))))),IF(D96="INVALID_NUMERIC",IF(NOT(ISNUMBER('Meta import'!N64)),"spend",IF(OR(NOT(ISNUMBER('Meta import'!O64)),'Meta import'!O64&lt;&gt;INT('Meta import'!O64)),"impressions",IF(OR(NOT(ISNUMBER('Meta import'!P64)),'Meta import'!P64&lt;&gt;INT('Meta import'!P64)),"link_clicks",IF(OR(NOT(ISNUMBER('Meta import'!R64)),'Meta import'!R64&lt;&gt;INT('Meta import'!R64)),"platform_attributed_actions","spend")))),IF(D96="NEGATIVE_VALUE",IF('Meta import'!N64&lt;0,"spend",IF('Meta import'!O64&lt;0,"impressions",IF('Meta import'!P64&lt;0,"link_clicks",IF('Meta import'!R64&lt;0,"platform_attributed_actions","spend")))),IF(D96="DUPLICATE_GRAIN_GROUP","ad_id",IF(D96="MIXED_ACCOUNT","account_id",IF(D96="MIXED_CURRENCY","currency",IF(D96="OUT_OF_SCOPE_WINDOW","date_start",IF(D96="MIXED_ACTION","platform_action_name","source_row_id"))))))))</x:f>
        <x:v>source_row_id</x:v>
      </x:c>
      <x:c r="D96" t="str">
        <x:f>IF('Meta import'!T64="","",'Meta import'!T64)</x:f>
      </x:c>
      <x:c r="E96" t="str">
        <x:f>IF(D96="","","Hold")</x:f>
      </x:c>
      <x:c r="F96" t="str">
        <x:f>IF(D96="","","Resolve the cited source row and refresh the report.")</x:f>
      </x:c>
      <x:c r="G96" t="str">
        <x:f>IF(D96="","",B96&amp;" "&amp;C96&amp;" "&amp;D96)</x:f>
      </x:c>
    </x:row>
    <x:row r="97">
      <x:c r="A97" t="str">
        <x:v>meta</x:v>
      </x:c>
      <x:c r="B97" t="str">
        <x:f>IF('Meta import'!A65="","",'Meta import'!A65)</x:f>
      </x:c>
      <x:c r="C97" t="str">
        <x:f>IF(D97="MISSING_OR_PLACEHOLDER",IF(OR('Meta import'!A65="",OR(LOWER(TRIM('Meta import'!A65))="unknown",LOWER(TRIM('Meta import'!A65))="not applicable",LOWER(TRIM('Meta import'!A65))="n/a",LOWER(TRIM('Meta import'!A65))="na",LOWER(TRIM('Meta import'!A65))="pending",LOWER(TRIM('Meta import'!A65))="unavailable",LOWER(TRIM('Meta import'!A65))="denied",LOWER(TRIM('Meta import'!A65))="none",LOWER(TRIM('Meta import'!A65))="tbd",LOWER(TRIM('Meta import'!A65))="to be determined",LOWER(TRIM('Meta import'!A65))="-")),"source_row_id",IF(OR('Meta import'!B65="",OR(LOWER(TRIM('Meta import'!B65))="unknown",LOWER(TRIM('Meta import'!B65))="not applicable",LOWER(TRIM('Meta import'!B65))="n/a",LOWER(TRIM('Meta import'!B65))="na",LOWER(TRIM('Meta import'!B65))="pending",LOWER(TRIM('Meta import'!B65))="unavailable",LOWER(TRIM('Meta import'!B65))="denied",LOWER(TRIM('Meta import'!B65))="none",LOWER(TRIM('Meta import'!B65))="tbd",LOWER(TRIM('Meta import'!B65))="to be determined",LOWER(TRIM('Meta import'!B65))="-")),"source_file",IF(OR('Meta import'!C65="",OR(LOWER(TRIM('Meta import'!C65))="unknown",LOWER(TRIM('Meta import'!C65))="not applicable",LOWER(TRIM('Meta import'!C65))="n/a",LOWER(TRIM('Meta import'!C65))="na",LOWER(TRIM('Meta import'!C65))="pending",LOWER(TRIM('Meta import'!C65))="unavailable",LOWER(TRIM('Meta import'!C65))="denied",LOWER(TRIM('Meta import'!C65))="none",LOWER(TRIM('Meta import'!C65))="tbd",LOWER(TRIM('Meta import'!C65))="to be determined",LOWER(TRIM('Meta import'!C65))="-")),"source_reference",IF(OR('Meta import'!D65="",OR(LOWER(TRIM('Meta import'!D65))="unknown",LOWER(TRIM('Meta import'!D65))="not applicable",LOWER(TRIM('Meta import'!D65))="n/a",LOWER(TRIM('Meta import'!D65))="na",LOWER(TRIM('Meta import'!D65))="pending",LOWER(TRIM('Meta import'!D65))="unavailable",LOWER(TRIM('Meta import'!D65))="denied",LOWER(TRIM('Meta import'!D65))="none",LOWER(TRIM('Meta import'!D65))="tbd",LOWER(TRIM('Meta import'!D65))="to be determined",LOWER(TRIM('Meta import'!D65))="-")),"account_id",IF(OR('Meta import'!E65="",OR(LOWER(TRIM('Meta import'!E65))="unknown",LOWER(TRIM('Meta import'!E65))="not applicable",LOWER(TRIM('Meta import'!E65))="n/a",LOWER(TRIM('Meta import'!E65))="na",LOWER(TRIM('Meta import'!E65))="pending",LOWER(TRIM('Meta import'!E65))="unavailable",LOWER(TRIM('Meta import'!E65))="denied",LOWER(TRIM('Meta import'!E65))="none",LOWER(TRIM('Meta import'!E65))="tbd",LOWER(TRIM('Meta import'!E65))="to be determined",LOWER(TRIM('Meta import'!E65))="-")),"campaign_id",IF(OR('Meta import'!F65="",OR(LOWER(TRIM('Meta import'!F65))="unknown",LOWER(TRIM('Meta import'!F65))="not applicable",LOWER(TRIM('Meta import'!F65))="n/a",LOWER(TRIM('Meta import'!F65))="na",LOWER(TRIM('Meta import'!F65))="pending",LOWER(TRIM('Meta import'!F65))="unavailable",LOWER(TRIM('Meta import'!F65))="denied",LOWER(TRIM('Meta import'!F65))="none",LOWER(TRIM('Meta import'!F65))="tbd",LOWER(TRIM('Meta import'!F65))="to be determined",LOWER(TRIM('Meta import'!F65))="-")),"campaign_name",IF(OR('Meta import'!G65="",OR(LOWER(TRIM('Meta import'!G65))="unknown",LOWER(TRIM('Meta import'!G65))="not applicable",LOWER(TRIM('Meta import'!G65))="n/a",LOWER(TRIM('Meta import'!G65))="na",LOWER(TRIM('Meta import'!G65))="pending",LOWER(TRIM('Meta import'!G65))="unavailable",LOWER(TRIM('Meta import'!G65))="denied",LOWER(TRIM('Meta import'!G65))="none",LOWER(TRIM('Meta import'!G65))="tbd",LOWER(TRIM('Meta import'!G65))="to be determined",LOWER(TRIM('Meta import'!G65))="-")),"adset_id",IF(OR('Meta import'!H65="",OR(LOWER(TRIM('Meta import'!H65))="unknown",LOWER(TRIM('Meta import'!H65))="not applicable",LOWER(TRIM('Meta import'!H65))="n/a",LOWER(TRIM('Meta import'!H65))="na",LOWER(TRIM('Meta import'!H65))="pending",LOWER(TRIM('Meta import'!H65))="unavailable",LOWER(TRIM('Meta import'!H65))="denied",LOWER(TRIM('Meta import'!H65))="none",LOWER(TRIM('Meta import'!H65))="tbd",LOWER(TRIM('Meta import'!H65))="to be determined",LOWER(TRIM('Meta import'!H65))="-")),"adset_name",IF(OR('Meta import'!I65="",OR(LOWER(TRIM('Meta import'!I65))="unknown",LOWER(TRIM('Meta import'!I65))="not applicable",LOWER(TRIM('Meta import'!I65))="n/a",LOWER(TRIM('Meta import'!I65))="na",LOWER(TRIM('Meta import'!I65))="pending",LOWER(TRIM('Meta import'!I65))="unavailable",LOWER(TRIM('Meta import'!I65))="denied",LOWER(TRIM('Meta import'!I65))="none",LOWER(TRIM('Meta import'!I65))="tbd",LOWER(TRIM('Meta import'!I65))="to be determined",LOWER(TRIM('Meta import'!I65))="-")),"ad_id",IF(OR('Meta import'!J65="",OR(LOWER(TRIM('Meta import'!J65))="unknown",LOWER(TRIM('Meta import'!J65))="not applicable",LOWER(TRIM('Meta import'!J65))="n/a",LOWER(TRIM('Meta import'!J65))="na",LOWER(TRIM('Meta import'!J65))="pending",LOWER(TRIM('Meta import'!J65))="unavailable",LOWER(TRIM('Meta import'!J65))="denied",LOWER(TRIM('Meta import'!J65))="none",LOWER(TRIM('Meta import'!J65))="tbd",LOWER(TRIM('Meta import'!J65))="to be determined",LOWER(TRIM('Meta import'!J65))="-")),"ad_name",IF(OR('Meta import'!K65="",OR(LOWER(TRIM('Meta import'!K65))="unknown",LOWER(TRIM('Meta import'!K65))="not applicable",LOWER(TRIM('Meta import'!K65))="n/a",LOWER(TRIM('Meta import'!K65))="na",LOWER(TRIM('Meta import'!K65))="pending",LOWER(TRIM('Meta import'!K65))="unavailable",LOWER(TRIM('Meta import'!K65))="denied",LOWER(TRIM('Meta import'!K65))="none",LOWER(TRIM('Meta import'!K65))="tbd",LOWER(TRIM('Meta import'!K65))="to be determined",LOWER(TRIM('Meta import'!K65))="-")),"date_start",IF(OR('Meta import'!L65="",OR(LOWER(TRIM('Meta import'!L65))="unknown",LOWER(TRIM('Meta import'!L65))="not applicable",LOWER(TRIM('Meta import'!L65))="n/a",LOWER(TRIM('Meta import'!L65))="na",LOWER(TRIM('Meta import'!L65))="pending",LOWER(TRIM('Meta import'!L65))="unavailable",LOWER(TRIM('Meta import'!L65))="denied",LOWER(TRIM('Meta import'!L65))="none",LOWER(TRIM('Meta import'!L65))="tbd",LOWER(TRIM('Meta import'!L65))="to be determined",LOWER(TRIM('Meta import'!L65))="-")),"date_stop",IF(OR('Meta import'!M65="",OR(LOWER(TRIM('Meta import'!M65))="unknown",LOWER(TRIM('Meta import'!M65))="not applicable",LOWER(TRIM('Meta import'!M65))="n/a",LOWER(TRIM('Meta import'!M65))="na",LOWER(TRIM('Meta import'!M65))="pending",LOWER(TRIM('Meta import'!M65))="unavailable",LOWER(TRIM('Meta import'!M65))="denied",LOWER(TRIM('Meta import'!M65))="none",LOWER(TRIM('Meta import'!M65))="tbd",LOWER(TRIM('Meta import'!M65))="to be determined",LOWER(TRIM('Meta import'!M65))="-")),"currency",IF(OR('Meta import'!N65="",OR(LOWER(TRIM('Meta import'!N65))="unknown",LOWER(TRIM('Meta import'!N65))="not applicable",LOWER(TRIM('Meta import'!N65))="n/a",LOWER(TRIM('Meta import'!N65))="na",LOWER(TRIM('Meta import'!N65))="pending",LOWER(TRIM('Meta import'!N65))="unavailable",LOWER(TRIM('Meta import'!N65))="denied",LOWER(TRIM('Meta import'!N65))="none",LOWER(TRIM('Meta import'!N65))="tbd",LOWER(TRIM('Meta import'!N65))="to be determined",LOWER(TRIM('Meta import'!N65))="-")),"spend",IF(OR('Meta import'!O65="",OR(LOWER(TRIM('Meta import'!O65))="unknown",LOWER(TRIM('Meta import'!O65))="not applicable",LOWER(TRIM('Meta import'!O65))="n/a",LOWER(TRIM('Meta import'!O65))="na",LOWER(TRIM('Meta import'!O65))="pending",LOWER(TRIM('Meta import'!O65))="unavailable",LOWER(TRIM('Meta import'!O65))="denied",LOWER(TRIM('Meta import'!O65))="none",LOWER(TRIM('Meta import'!O65))="tbd",LOWER(TRIM('Meta import'!O65))="to be determined",LOWER(TRIM('Meta import'!O65))="-")),"impressions",IF(OR('Meta import'!P65="",OR(LOWER(TRIM('Meta import'!P65))="unknown",LOWER(TRIM('Meta import'!P65))="not applicable",LOWER(TRIM('Meta import'!P65))="n/a",LOWER(TRIM('Meta import'!P65))="na",LOWER(TRIM('Meta import'!P65))="pending",LOWER(TRIM('Meta import'!P65))="unavailable",LOWER(TRIM('Meta import'!P65))="denied",LOWER(TRIM('Meta import'!P65))="none",LOWER(TRIM('Meta import'!P65))="tbd",LOWER(TRIM('Meta import'!P65))="to be determined",LOWER(TRIM('Meta import'!P65))="-")),"link_clicks",IF(OR('Meta import'!Q65="",OR(LOWER(TRIM('Meta import'!Q65))="unknown",LOWER(TRIM('Meta import'!Q65))="not applicable",LOWER(TRIM('Meta import'!Q65))="n/a",LOWER(TRIM('Meta import'!Q65))="na",LOWER(TRIM('Meta import'!Q65))="pending",LOWER(TRIM('Meta import'!Q65))="unavailable",LOWER(TRIM('Meta import'!Q65))="denied",LOWER(TRIM('Meta import'!Q65))="none",LOWER(TRIM('Meta import'!Q65))="tbd",LOWER(TRIM('Meta import'!Q65))="to be determined",LOWER(TRIM('Meta import'!Q65))="-")),"platform_action_name",IF(OR('Meta import'!R65="",OR(LOWER(TRIM('Meta import'!R65))="unknown",LOWER(TRIM('Meta import'!R65))="not applicable",LOWER(TRIM('Meta import'!R65))="n/a",LOWER(TRIM('Meta import'!R65))="na",LOWER(TRIM('Meta import'!R65))="pending",LOWER(TRIM('Meta import'!R65))="unavailable",LOWER(TRIM('Meta import'!R65))="denied",LOWER(TRIM('Meta import'!R65))="none",LOWER(TRIM('Meta import'!R65))="tbd",LOWER(TRIM('Meta import'!R65))="to be determined",LOWER(TRIM('Meta import'!R65))="-")),"platform_attributed_actions","source_row_id")))))))))))))))))),IF(D97="INVALID_NUMERIC",IF(NOT(ISNUMBER('Meta import'!N65)),"spend",IF(OR(NOT(ISNUMBER('Meta import'!O65)),'Meta import'!O65&lt;&gt;INT('Meta import'!O65)),"impressions",IF(OR(NOT(ISNUMBER('Meta import'!P65)),'Meta import'!P65&lt;&gt;INT('Meta import'!P65)),"link_clicks",IF(OR(NOT(ISNUMBER('Meta import'!R65)),'Meta import'!R65&lt;&gt;INT('Meta import'!R65)),"platform_attributed_actions","spend")))),IF(D97="NEGATIVE_VALUE",IF('Meta import'!N65&lt;0,"spend",IF('Meta import'!O65&lt;0,"impressions",IF('Meta import'!P65&lt;0,"link_clicks",IF('Meta import'!R65&lt;0,"platform_attributed_actions","spend")))),IF(D97="DUPLICATE_GRAIN_GROUP","ad_id",IF(D97="MIXED_ACCOUNT","account_id",IF(D97="MIXED_CURRENCY","currency",IF(D97="OUT_OF_SCOPE_WINDOW","date_start",IF(D97="MIXED_ACTION","platform_action_name","source_row_id"))))))))</x:f>
        <x:v>source_row_id</x:v>
      </x:c>
      <x:c r="D97" t="str">
        <x:f>IF('Meta import'!T65="","",'Meta import'!T65)</x:f>
      </x:c>
      <x:c r="E97" t="str">
        <x:f>IF(D97="","","Hold")</x:f>
      </x:c>
      <x:c r="F97" t="str">
        <x:f>IF(D97="","","Resolve the cited source row and refresh the report.")</x:f>
      </x:c>
      <x:c r="G97" t="str">
        <x:f>IF(D97="","",B97&amp;" "&amp;C97&amp;" "&amp;D97)</x:f>
      </x:c>
    </x:row>
    <x:row r="98">
      <x:c r="A98" t="str">
        <x:v>meta</x:v>
      </x:c>
      <x:c r="B98" t="str">
        <x:f>IF('Meta import'!A66="","",'Meta import'!A66)</x:f>
      </x:c>
      <x:c r="C98" t="str">
        <x:f>IF(D98="MISSING_OR_PLACEHOLDER",IF(OR('Meta import'!A66="",OR(LOWER(TRIM('Meta import'!A66))="unknown",LOWER(TRIM('Meta import'!A66))="not applicable",LOWER(TRIM('Meta import'!A66))="n/a",LOWER(TRIM('Meta import'!A66))="na",LOWER(TRIM('Meta import'!A66))="pending",LOWER(TRIM('Meta import'!A66))="unavailable",LOWER(TRIM('Meta import'!A66))="denied",LOWER(TRIM('Meta import'!A66))="none",LOWER(TRIM('Meta import'!A66))="tbd",LOWER(TRIM('Meta import'!A66))="to be determined",LOWER(TRIM('Meta import'!A66))="-")),"source_row_id",IF(OR('Meta import'!B66="",OR(LOWER(TRIM('Meta import'!B66))="unknown",LOWER(TRIM('Meta import'!B66))="not applicable",LOWER(TRIM('Meta import'!B66))="n/a",LOWER(TRIM('Meta import'!B66))="na",LOWER(TRIM('Meta import'!B66))="pending",LOWER(TRIM('Meta import'!B66))="unavailable",LOWER(TRIM('Meta import'!B66))="denied",LOWER(TRIM('Meta import'!B66))="none",LOWER(TRIM('Meta import'!B66))="tbd",LOWER(TRIM('Meta import'!B66))="to be determined",LOWER(TRIM('Meta import'!B66))="-")),"source_file",IF(OR('Meta import'!C66="",OR(LOWER(TRIM('Meta import'!C66))="unknown",LOWER(TRIM('Meta import'!C66))="not applicable",LOWER(TRIM('Meta import'!C66))="n/a",LOWER(TRIM('Meta import'!C66))="na",LOWER(TRIM('Meta import'!C66))="pending",LOWER(TRIM('Meta import'!C66))="unavailable",LOWER(TRIM('Meta import'!C66))="denied",LOWER(TRIM('Meta import'!C66))="none",LOWER(TRIM('Meta import'!C66))="tbd",LOWER(TRIM('Meta import'!C66))="to be determined",LOWER(TRIM('Meta import'!C66))="-")),"source_reference",IF(OR('Meta import'!D66="",OR(LOWER(TRIM('Meta import'!D66))="unknown",LOWER(TRIM('Meta import'!D66))="not applicable",LOWER(TRIM('Meta import'!D66))="n/a",LOWER(TRIM('Meta import'!D66))="na",LOWER(TRIM('Meta import'!D66))="pending",LOWER(TRIM('Meta import'!D66))="unavailable",LOWER(TRIM('Meta import'!D66))="denied",LOWER(TRIM('Meta import'!D66))="none",LOWER(TRIM('Meta import'!D66))="tbd",LOWER(TRIM('Meta import'!D66))="to be determined",LOWER(TRIM('Meta import'!D66))="-")),"account_id",IF(OR('Meta import'!E66="",OR(LOWER(TRIM('Meta import'!E66))="unknown",LOWER(TRIM('Meta import'!E66))="not applicable",LOWER(TRIM('Meta import'!E66))="n/a",LOWER(TRIM('Meta import'!E66))="na",LOWER(TRIM('Meta import'!E66))="pending",LOWER(TRIM('Meta import'!E66))="unavailable",LOWER(TRIM('Meta import'!E66))="denied",LOWER(TRIM('Meta import'!E66))="none",LOWER(TRIM('Meta import'!E66))="tbd",LOWER(TRIM('Meta import'!E66))="to be determined",LOWER(TRIM('Meta import'!E66))="-")),"campaign_id",IF(OR('Meta import'!F66="",OR(LOWER(TRIM('Meta import'!F66))="unknown",LOWER(TRIM('Meta import'!F66))="not applicable",LOWER(TRIM('Meta import'!F66))="n/a",LOWER(TRIM('Meta import'!F66))="na",LOWER(TRIM('Meta import'!F66))="pending",LOWER(TRIM('Meta import'!F66))="unavailable",LOWER(TRIM('Meta import'!F66))="denied",LOWER(TRIM('Meta import'!F66))="none",LOWER(TRIM('Meta import'!F66))="tbd",LOWER(TRIM('Meta import'!F66))="to be determined",LOWER(TRIM('Meta import'!F66))="-")),"campaign_name",IF(OR('Meta import'!G66="",OR(LOWER(TRIM('Meta import'!G66))="unknown",LOWER(TRIM('Meta import'!G66))="not applicable",LOWER(TRIM('Meta import'!G66))="n/a",LOWER(TRIM('Meta import'!G66))="na",LOWER(TRIM('Meta import'!G66))="pending",LOWER(TRIM('Meta import'!G66))="unavailable",LOWER(TRIM('Meta import'!G66))="denied",LOWER(TRIM('Meta import'!G66))="none",LOWER(TRIM('Meta import'!G66))="tbd",LOWER(TRIM('Meta import'!G66))="to be determined",LOWER(TRIM('Meta import'!G66))="-")),"adset_id",IF(OR('Meta import'!H66="",OR(LOWER(TRIM('Meta import'!H66))="unknown",LOWER(TRIM('Meta import'!H66))="not applicable",LOWER(TRIM('Meta import'!H66))="n/a",LOWER(TRIM('Meta import'!H66))="na",LOWER(TRIM('Meta import'!H66))="pending",LOWER(TRIM('Meta import'!H66))="unavailable",LOWER(TRIM('Meta import'!H66))="denied",LOWER(TRIM('Meta import'!H66))="none",LOWER(TRIM('Meta import'!H66))="tbd",LOWER(TRIM('Meta import'!H66))="to be determined",LOWER(TRIM('Meta import'!H66))="-")),"adset_name",IF(OR('Meta import'!I66="",OR(LOWER(TRIM('Meta import'!I66))="unknown",LOWER(TRIM('Meta import'!I66))="not applicable",LOWER(TRIM('Meta import'!I66))="n/a",LOWER(TRIM('Meta import'!I66))="na",LOWER(TRIM('Meta import'!I66))="pending",LOWER(TRIM('Meta import'!I66))="unavailable",LOWER(TRIM('Meta import'!I66))="denied",LOWER(TRIM('Meta import'!I66))="none",LOWER(TRIM('Meta import'!I66))="tbd",LOWER(TRIM('Meta import'!I66))="to be determined",LOWER(TRIM('Meta import'!I66))="-")),"ad_id",IF(OR('Meta import'!J66="",OR(LOWER(TRIM('Meta import'!J66))="unknown",LOWER(TRIM('Meta import'!J66))="not applicable",LOWER(TRIM('Meta import'!J66))="n/a",LOWER(TRIM('Meta import'!J66))="na",LOWER(TRIM('Meta import'!J66))="pending",LOWER(TRIM('Meta import'!J66))="unavailable",LOWER(TRIM('Meta import'!J66))="denied",LOWER(TRIM('Meta import'!J66))="none",LOWER(TRIM('Meta import'!J66))="tbd",LOWER(TRIM('Meta import'!J66))="to be determined",LOWER(TRIM('Meta import'!J66))="-")),"ad_name",IF(OR('Meta import'!K66="",OR(LOWER(TRIM('Meta import'!K66))="unknown",LOWER(TRIM('Meta import'!K66))="not applicable",LOWER(TRIM('Meta import'!K66))="n/a",LOWER(TRIM('Meta import'!K66))="na",LOWER(TRIM('Meta import'!K66))="pending",LOWER(TRIM('Meta import'!K66))="unavailable",LOWER(TRIM('Meta import'!K66))="denied",LOWER(TRIM('Meta import'!K66))="none",LOWER(TRIM('Meta import'!K66))="tbd",LOWER(TRIM('Meta import'!K66))="to be determined",LOWER(TRIM('Meta import'!K66))="-")),"date_start",IF(OR('Meta import'!L66="",OR(LOWER(TRIM('Meta import'!L66))="unknown",LOWER(TRIM('Meta import'!L66))="not applicable",LOWER(TRIM('Meta import'!L66))="n/a",LOWER(TRIM('Meta import'!L66))="na",LOWER(TRIM('Meta import'!L66))="pending",LOWER(TRIM('Meta import'!L66))="unavailable",LOWER(TRIM('Meta import'!L66))="denied",LOWER(TRIM('Meta import'!L66))="none",LOWER(TRIM('Meta import'!L66))="tbd",LOWER(TRIM('Meta import'!L66))="to be determined",LOWER(TRIM('Meta import'!L66))="-")),"date_stop",IF(OR('Meta import'!M66="",OR(LOWER(TRIM('Meta import'!M66))="unknown",LOWER(TRIM('Meta import'!M66))="not applicable",LOWER(TRIM('Meta import'!M66))="n/a",LOWER(TRIM('Meta import'!M66))="na",LOWER(TRIM('Meta import'!M66))="pending",LOWER(TRIM('Meta import'!M66))="unavailable",LOWER(TRIM('Meta import'!M66))="denied",LOWER(TRIM('Meta import'!M66))="none",LOWER(TRIM('Meta import'!M66))="tbd",LOWER(TRIM('Meta import'!M66))="to be determined",LOWER(TRIM('Meta import'!M66))="-")),"currency",IF(OR('Meta import'!N66="",OR(LOWER(TRIM('Meta import'!N66))="unknown",LOWER(TRIM('Meta import'!N66))="not applicable",LOWER(TRIM('Meta import'!N66))="n/a",LOWER(TRIM('Meta import'!N66))="na",LOWER(TRIM('Meta import'!N66))="pending",LOWER(TRIM('Meta import'!N66))="unavailable",LOWER(TRIM('Meta import'!N66))="denied",LOWER(TRIM('Meta import'!N66))="none",LOWER(TRIM('Meta import'!N66))="tbd",LOWER(TRIM('Meta import'!N66))="to be determined",LOWER(TRIM('Meta import'!N66))="-")),"spend",IF(OR('Meta import'!O66="",OR(LOWER(TRIM('Meta import'!O66))="unknown",LOWER(TRIM('Meta import'!O66))="not applicable",LOWER(TRIM('Meta import'!O66))="n/a",LOWER(TRIM('Meta import'!O66))="na",LOWER(TRIM('Meta import'!O66))="pending",LOWER(TRIM('Meta import'!O66))="unavailable",LOWER(TRIM('Meta import'!O66))="denied",LOWER(TRIM('Meta import'!O66))="none",LOWER(TRIM('Meta import'!O66))="tbd",LOWER(TRIM('Meta import'!O66))="to be determined",LOWER(TRIM('Meta import'!O66))="-")),"impressions",IF(OR('Meta import'!P66="",OR(LOWER(TRIM('Meta import'!P66))="unknown",LOWER(TRIM('Meta import'!P66))="not applicable",LOWER(TRIM('Meta import'!P66))="n/a",LOWER(TRIM('Meta import'!P66))="na",LOWER(TRIM('Meta import'!P66))="pending",LOWER(TRIM('Meta import'!P66))="unavailable",LOWER(TRIM('Meta import'!P66))="denied",LOWER(TRIM('Meta import'!P66))="none",LOWER(TRIM('Meta import'!P66))="tbd",LOWER(TRIM('Meta import'!P66))="to be determined",LOWER(TRIM('Meta import'!P66))="-")),"link_clicks",IF(OR('Meta import'!Q66="",OR(LOWER(TRIM('Meta import'!Q66))="unknown",LOWER(TRIM('Meta import'!Q66))="not applicable",LOWER(TRIM('Meta import'!Q66))="n/a",LOWER(TRIM('Meta import'!Q66))="na",LOWER(TRIM('Meta import'!Q66))="pending",LOWER(TRIM('Meta import'!Q66))="unavailable",LOWER(TRIM('Meta import'!Q66))="denied",LOWER(TRIM('Meta import'!Q66))="none",LOWER(TRIM('Meta import'!Q66))="tbd",LOWER(TRIM('Meta import'!Q66))="to be determined",LOWER(TRIM('Meta import'!Q66))="-")),"platform_action_name",IF(OR('Meta import'!R66="",OR(LOWER(TRIM('Meta import'!R66))="unknown",LOWER(TRIM('Meta import'!R66))="not applicable",LOWER(TRIM('Meta import'!R66))="n/a",LOWER(TRIM('Meta import'!R66))="na",LOWER(TRIM('Meta import'!R66))="pending",LOWER(TRIM('Meta import'!R66))="unavailable",LOWER(TRIM('Meta import'!R66))="denied",LOWER(TRIM('Meta import'!R66))="none",LOWER(TRIM('Meta import'!R66))="tbd",LOWER(TRIM('Meta import'!R66))="to be determined",LOWER(TRIM('Meta import'!R66))="-")),"platform_attributed_actions","source_row_id")))))))))))))))))),IF(D98="INVALID_NUMERIC",IF(NOT(ISNUMBER('Meta import'!N66)),"spend",IF(OR(NOT(ISNUMBER('Meta import'!O66)),'Meta import'!O66&lt;&gt;INT('Meta import'!O66)),"impressions",IF(OR(NOT(ISNUMBER('Meta import'!P66)),'Meta import'!P66&lt;&gt;INT('Meta import'!P66)),"link_clicks",IF(OR(NOT(ISNUMBER('Meta import'!R66)),'Meta import'!R66&lt;&gt;INT('Meta import'!R66)),"platform_attributed_actions","spend")))),IF(D98="NEGATIVE_VALUE",IF('Meta import'!N66&lt;0,"spend",IF('Meta import'!O66&lt;0,"impressions",IF('Meta import'!P66&lt;0,"link_clicks",IF('Meta import'!R66&lt;0,"platform_attributed_actions","spend")))),IF(D98="DUPLICATE_GRAIN_GROUP","ad_id",IF(D98="MIXED_ACCOUNT","account_id",IF(D98="MIXED_CURRENCY","currency",IF(D98="OUT_OF_SCOPE_WINDOW","date_start",IF(D98="MIXED_ACTION","platform_action_name","source_row_id"))))))))</x:f>
        <x:v>source_row_id</x:v>
      </x:c>
      <x:c r="D98" t="str">
        <x:f>IF('Meta import'!T66="","",'Meta import'!T66)</x:f>
      </x:c>
      <x:c r="E98" t="str">
        <x:f>IF(D98="","","Hold")</x:f>
      </x:c>
      <x:c r="F98" t="str">
        <x:f>IF(D98="","","Resolve the cited source row and refresh the report.")</x:f>
      </x:c>
      <x:c r="G98" t="str">
        <x:f>IF(D98="","",B98&amp;" "&amp;C98&amp;" "&amp;D98)</x:f>
      </x:c>
    </x:row>
    <x:row r="99">
      <x:c r="A99" t="str">
        <x:v>meta</x:v>
      </x:c>
      <x:c r="B99" t="str">
        <x:f>IF('Meta import'!A67="","",'Meta import'!A67)</x:f>
      </x:c>
      <x:c r="C99" t="str">
        <x:f>IF(D99="MISSING_OR_PLACEHOLDER",IF(OR('Meta import'!A67="",OR(LOWER(TRIM('Meta import'!A67))="unknown",LOWER(TRIM('Meta import'!A67))="not applicable",LOWER(TRIM('Meta import'!A67))="n/a",LOWER(TRIM('Meta import'!A67))="na",LOWER(TRIM('Meta import'!A67))="pending",LOWER(TRIM('Meta import'!A67))="unavailable",LOWER(TRIM('Meta import'!A67))="denied",LOWER(TRIM('Meta import'!A67))="none",LOWER(TRIM('Meta import'!A67))="tbd",LOWER(TRIM('Meta import'!A67))="to be determined",LOWER(TRIM('Meta import'!A67))="-")),"source_row_id",IF(OR('Meta import'!B67="",OR(LOWER(TRIM('Meta import'!B67))="unknown",LOWER(TRIM('Meta import'!B67))="not applicable",LOWER(TRIM('Meta import'!B67))="n/a",LOWER(TRIM('Meta import'!B67))="na",LOWER(TRIM('Meta import'!B67))="pending",LOWER(TRIM('Meta import'!B67))="unavailable",LOWER(TRIM('Meta import'!B67))="denied",LOWER(TRIM('Meta import'!B67))="none",LOWER(TRIM('Meta import'!B67))="tbd",LOWER(TRIM('Meta import'!B67))="to be determined",LOWER(TRIM('Meta import'!B67))="-")),"source_file",IF(OR('Meta import'!C67="",OR(LOWER(TRIM('Meta import'!C67))="unknown",LOWER(TRIM('Meta import'!C67))="not applicable",LOWER(TRIM('Meta import'!C67))="n/a",LOWER(TRIM('Meta import'!C67))="na",LOWER(TRIM('Meta import'!C67))="pending",LOWER(TRIM('Meta import'!C67))="unavailable",LOWER(TRIM('Meta import'!C67))="denied",LOWER(TRIM('Meta import'!C67))="none",LOWER(TRIM('Meta import'!C67))="tbd",LOWER(TRIM('Meta import'!C67))="to be determined",LOWER(TRIM('Meta import'!C67))="-")),"source_reference",IF(OR('Meta import'!D67="",OR(LOWER(TRIM('Meta import'!D67))="unknown",LOWER(TRIM('Meta import'!D67))="not applicable",LOWER(TRIM('Meta import'!D67))="n/a",LOWER(TRIM('Meta import'!D67))="na",LOWER(TRIM('Meta import'!D67))="pending",LOWER(TRIM('Meta import'!D67))="unavailable",LOWER(TRIM('Meta import'!D67))="denied",LOWER(TRIM('Meta import'!D67))="none",LOWER(TRIM('Meta import'!D67))="tbd",LOWER(TRIM('Meta import'!D67))="to be determined",LOWER(TRIM('Meta import'!D67))="-")),"account_id",IF(OR('Meta import'!E67="",OR(LOWER(TRIM('Meta import'!E67))="unknown",LOWER(TRIM('Meta import'!E67))="not applicable",LOWER(TRIM('Meta import'!E67))="n/a",LOWER(TRIM('Meta import'!E67))="na",LOWER(TRIM('Meta import'!E67))="pending",LOWER(TRIM('Meta import'!E67))="unavailable",LOWER(TRIM('Meta import'!E67))="denied",LOWER(TRIM('Meta import'!E67))="none",LOWER(TRIM('Meta import'!E67))="tbd",LOWER(TRIM('Meta import'!E67))="to be determined",LOWER(TRIM('Meta import'!E67))="-")),"campaign_id",IF(OR('Meta import'!F67="",OR(LOWER(TRIM('Meta import'!F67))="unknown",LOWER(TRIM('Meta import'!F67))="not applicable",LOWER(TRIM('Meta import'!F67))="n/a",LOWER(TRIM('Meta import'!F67))="na",LOWER(TRIM('Meta import'!F67))="pending",LOWER(TRIM('Meta import'!F67))="unavailable",LOWER(TRIM('Meta import'!F67))="denied",LOWER(TRIM('Meta import'!F67))="none",LOWER(TRIM('Meta import'!F67))="tbd",LOWER(TRIM('Meta import'!F67))="to be determined",LOWER(TRIM('Meta import'!F67))="-")),"campaign_name",IF(OR('Meta import'!G67="",OR(LOWER(TRIM('Meta import'!G67))="unknown",LOWER(TRIM('Meta import'!G67))="not applicable",LOWER(TRIM('Meta import'!G67))="n/a",LOWER(TRIM('Meta import'!G67))="na",LOWER(TRIM('Meta import'!G67))="pending",LOWER(TRIM('Meta import'!G67))="unavailable",LOWER(TRIM('Meta import'!G67))="denied",LOWER(TRIM('Meta import'!G67))="none",LOWER(TRIM('Meta import'!G67))="tbd",LOWER(TRIM('Meta import'!G67))="to be determined",LOWER(TRIM('Meta import'!G67))="-")),"adset_id",IF(OR('Meta import'!H67="",OR(LOWER(TRIM('Meta import'!H67))="unknown",LOWER(TRIM('Meta import'!H67))="not applicable",LOWER(TRIM('Meta import'!H67))="n/a",LOWER(TRIM('Meta import'!H67))="na",LOWER(TRIM('Meta import'!H67))="pending",LOWER(TRIM('Meta import'!H67))="unavailable",LOWER(TRIM('Meta import'!H67))="denied",LOWER(TRIM('Meta import'!H67))="none",LOWER(TRIM('Meta import'!H67))="tbd",LOWER(TRIM('Meta import'!H67))="to be determined",LOWER(TRIM('Meta import'!H67))="-")),"adset_name",IF(OR('Meta import'!I67="",OR(LOWER(TRIM('Meta import'!I67))="unknown",LOWER(TRIM('Meta import'!I67))="not applicable",LOWER(TRIM('Meta import'!I67))="n/a",LOWER(TRIM('Meta import'!I67))="na",LOWER(TRIM('Meta import'!I67))="pending",LOWER(TRIM('Meta import'!I67))="unavailable",LOWER(TRIM('Meta import'!I67))="denied",LOWER(TRIM('Meta import'!I67))="none",LOWER(TRIM('Meta import'!I67))="tbd",LOWER(TRIM('Meta import'!I67))="to be determined",LOWER(TRIM('Meta import'!I67))="-")),"ad_id",IF(OR('Meta import'!J67="",OR(LOWER(TRIM('Meta import'!J67))="unknown",LOWER(TRIM('Meta import'!J67))="not applicable",LOWER(TRIM('Meta import'!J67))="n/a",LOWER(TRIM('Meta import'!J67))="na",LOWER(TRIM('Meta import'!J67))="pending",LOWER(TRIM('Meta import'!J67))="unavailable",LOWER(TRIM('Meta import'!J67))="denied",LOWER(TRIM('Meta import'!J67))="none",LOWER(TRIM('Meta import'!J67))="tbd",LOWER(TRIM('Meta import'!J67))="to be determined",LOWER(TRIM('Meta import'!J67))="-")),"ad_name",IF(OR('Meta import'!K67="",OR(LOWER(TRIM('Meta import'!K67))="unknown",LOWER(TRIM('Meta import'!K67))="not applicable",LOWER(TRIM('Meta import'!K67))="n/a",LOWER(TRIM('Meta import'!K67))="na",LOWER(TRIM('Meta import'!K67))="pending",LOWER(TRIM('Meta import'!K67))="unavailable",LOWER(TRIM('Meta import'!K67))="denied",LOWER(TRIM('Meta import'!K67))="none",LOWER(TRIM('Meta import'!K67))="tbd",LOWER(TRIM('Meta import'!K67))="to be determined",LOWER(TRIM('Meta import'!K67))="-")),"date_start",IF(OR('Meta import'!L67="",OR(LOWER(TRIM('Meta import'!L67))="unknown",LOWER(TRIM('Meta import'!L67))="not applicable",LOWER(TRIM('Meta import'!L67))="n/a",LOWER(TRIM('Meta import'!L67))="na",LOWER(TRIM('Meta import'!L67))="pending",LOWER(TRIM('Meta import'!L67))="unavailable",LOWER(TRIM('Meta import'!L67))="denied",LOWER(TRIM('Meta import'!L67))="none",LOWER(TRIM('Meta import'!L67))="tbd",LOWER(TRIM('Meta import'!L67))="to be determined",LOWER(TRIM('Meta import'!L67))="-")),"date_stop",IF(OR('Meta import'!M67="",OR(LOWER(TRIM('Meta import'!M67))="unknown",LOWER(TRIM('Meta import'!M67))="not applicable",LOWER(TRIM('Meta import'!M67))="n/a",LOWER(TRIM('Meta import'!M67))="na",LOWER(TRIM('Meta import'!M67))="pending",LOWER(TRIM('Meta import'!M67))="unavailable",LOWER(TRIM('Meta import'!M67))="denied",LOWER(TRIM('Meta import'!M67))="none",LOWER(TRIM('Meta import'!M67))="tbd",LOWER(TRIM('Meta import'!M67))="to be determined",LOWER(TRIM('Meta import'!M67))="-")),"currency",IF(OR('Meta import'!N67="",OR(LOWER(TRIM('Meta import'!N67))="unknown",LOWER(TRIM('Meta import'!N67))="not applicable",LOWER(TRIM('Meta import'!N67))="n/a",LOWER(TRIM('Meta import'!N67))="na",LOWER(TRIM('Meta import'!N67))="pending",LOWER(TRIM('Meta import'!N67))="unavailable",LOWER(TRIM('Meta import'!N67))="denied",LOWER(TRIM('Meta import'!N67))="none",LOWER(TRIM('Meta import'!N67))="tbd",LOWER(TRIM('Meta import'!N67))="to be determined",LOWER(TRIM('Meta import'!N67))="-")),"spend",IF(OR('Meta import'!O67="",OR(LOWER(TRIM('Meta import'!O67))="unknown",LOWER(TRIM('Meta import'!O67))="not applicable",LOWER(TRIM('Meta import'!O67))="n/a",LOWER(TRIM('Meta import'!O67))="na",LOWER(TRIM('Meta import'!O67))="pending",LOWER(TRIM('Meta import'!O67))="unavailable",LOWER(TRIM('Meta import'!O67))="denied",LOWER(TRIM('Meta import'!O67))="none",LOWER(TRIM('Meta import'!O67))="tbd",LOWER(TRIM('Meta import'!O67))="to be determined",LOWER(TRIM('Meta import'!O67))="-")),"impressions",IF(OR('Meta import'!P67="",OR(LOWER(TRIM('Meta import'!P67))="unknown",LOWER(TRIM('Meta import'!P67))="not applicable",LOWER(TRIM('Meta import'!P67))="n/a",LOWER(TRIM('Meta import'!P67))="na",LOWER(TRIM('Meta import'!P67))="pending",LOWER(TRIM('Meta import'!P67))="unavailable",LOWER(TRIM('Meta import'!P67))="denied",LOWER(TRIM('Meta import'!P67))="none",LOWER(TRIM('Meta import'!P67))="tbd",LOWER(TRIM('Meta import'!P67))="to be determined",LOWER(TRIM('Meta import'!P67))="-")),"link_clicks",IF(OR('Meta import'!Q67="",OR(LOWER(TRIM('Meta import'!Q67))="unknown",LOWER(TRIM('Meta import'!Q67))="not applicable",LOWER(TRIM('Meta import'!Q67))="n/a",LOWER(TRIM('Meta import'!Q67))="na",LOWER(TRIM('Meta import'!Q67))="pending",LOWER(TRIM('Meta import'!Q67))="unavailable",LOWER(TRIM('Meta import'!Q67))="denied",LOWER(TRIM('Meta import'!Q67))="none",LOWER(TRIM('Meta import'!Q67))="tbd",LOWER(TRIM('Meta import'!Q67))="to be determined",LOWER(TRIM('Meta import'!Q67))="-")),"platform_action_name",IF(OR('Meta import'!R67="",OR(LOWER(TRIM('Meta import'!R67))="unknown",LOWER(TRIM('Meta import'!R67))="not applicable",LOWER(TRIM('Meta import'!R67))="n/a",LOWER(TRIM('Meta import'!R67))="na",LOWER(TRIM('Meta import'!R67))="pending",LOWER(TRIM('Meta import'!R67))="unavailable",LOWER(TRIM('Meta import'!R67))="denied",LOWER(TRIM('Meta import'!R67))="none",LOWER(TRIM('Meta import'!R67))="tbd",LOWER(TRIM('Meta import'!R67))="to be determined",LOWER(TRIM('Meta import'!R67))="-")),"platform_attributed_actions","source_row_id")))))))))))))))))),IF(D99="INVALID_NUMERIC",IF(NOT(ISNUMBER('Meta import'!N67)),"spend",IF(OR(NOT(ISNUMBER('Meta import'!O67)),'Meta import'!O67&lt;&gt;INT('Meta import'!O67)),"impressions",IF(OR(NOT(ISNUMBER('Meta import'!P67)),'Meta import'!P67&lt;&gt;INT('Meta import'!P67)),"link_clicks",IF(OR(NOT(ISNUMBER('Meta import'!R67)),'Meta import'!R67&lt;&gt;INT('Meta import'!R67)),"platform_attributed_actions","spend")))),IF(D99="NEGATIVE_VALUE",IF('Meta import'!N67&lt;0,"spend",IF('Meta import'!O67&lt;0,"impressions",IF('Meta import'!P67&lt;0,"link_clicks",IF('Meta import'!R67&lt;0,"platform_attributed_actions","spend")))),IF(D99="DUPLICATE_GRAIN_GROUP","ad_id",IF(D99="MIXED_ACCOUNT","account_id",IF(D99="MIXED_CURRENCY","currency",IF(D99="OUT_OF_SCOPE_WINDOW","date_start",IF(D99="MIXED_ACTION","platform_action_name","source_row_id"))))))))</x:f>
        <x:v>source_row_id</x:v>
      </x:c>
      <x:c r="D99" t="str">
        <x:f>IF('Meta import'!T67="","",'Meta import'!T67)</x:f>
      </x:c>
      <x:c r="E99" t="str">
        <x:f>IF(D99="","","Hold")</x:f>
      </x:c>
      <x:c r="F99" t="str">
        <x:f>IF(D99="","","Resolve the cited source row and refresh the report.")</x:f>
      </x:c>
      <x:c r="G99" t="str">
        <x:f>IF(D99="","",B99&amp;" "&amp;C99&amp;" "&amp;D99)</x:f>
      </x:c>
    </x:row>
    <x:row r="100">
      <x:c r="A100" t="str">
        <x:v>meta</x:v>
      </x:c>
      <x:c r="B100" t="str">
        <x:f>IF('Meta import'!A68="","",'Meta import'!A68)</x:f>
      </x:c>
      <x:c r="C100" t="str">
        <x:f>IF(D100="MISSING_OR_PLACEHOLDER",IF(OR('Meta import'!A68="",OR(LOWER(TRIM('Meta import'!A68))="unknown",LOWER(TRIM('Meta import'!A68))="not applicable",LOWER(TRIM('Meta import'!A68))="n/a",LOWER(TRIM('Meta import'!A68))="na",LOWER(TRIM('Meta import'!A68))="pending",LOWER(TRIM('Meta import'!A68))="unavailable",LOWER(TRIM('Meta import'!A68))="denied",LOWER(TRIM('Meta import'!A68))="none",LOWER(TRIM('Meta import'!A68))="tbd",LOWER(TRIM('Meta import'!A68))="to be determined",LOWER(TRIM('Meta import'!A68))="-")),"source_row_id",IF(OR('Meta import'!B68="",OR(LOWER(TRIM('Meta import'!B68))="unknown",LOWER(TRIM('Meta import'!B68))="not applicable",LOWER(TRIM('Meta import'!B68))="n/a",LOWER(TRIM('Meta import'!B68))="na",LOWER(TRIM('Meta import'!B68))="pending",LOWER(TRIM('Meta import'!B68))="unavailable",LOWER(TRIM('Meta import'!B68))="denied",LOWER(TRIM('Meta import'!B68))="none",LOWER(TRIM('Meta import'!B68))="tbd",LOWER(TRIM('Meta import'!B68))="to be determined",LOWER(TRIM('Meta import'!B68))="-")),"source_file",IF(OR('Meta import'!C68="",OR(LOWER(TRIM('Meta import'!C68))="unknown",LOWER(TRIM('Meta import'!C68))="not applicable",LOWER(TRIM('Meta import'!C68))="n/a",LOWER(TRIM('Meta import'!C68))="na",LOWER(TRIM('Meta import'!C68))="pending",LOWER(TRIM('Meta import'!C68))="unavailable",LOWER(TRIM('Meta import'!C68))="denied",LOWER(TRIM('Meta import'!C68))="none",LOWER(TRIM('Meta import'!C68))="tbd",LOWER(TRIM('Meta import'!C68))="to be determined",LOWER(TRIM('Meta import'!C68))="-")),"source_reference",IF(OR('Meta import'!D68="",OR(LOWER(TRIM('Meta import'!D68))="unknown",LOWER(TRIM('Meta import'!D68))="not applicable",LOWER(TRIM('Meta import'!D68))="n/a",LOWER(TRIM('Meta import'!D68))="na",LOWER(TRIM('Meta import'!D68))="pending",LOWER(TRIM('Meta import'!D68))="unavailable",LOWER(TRIM('Meta import'!D68))="denied",LOWER(TRIM('Meta import'!D68))="none",LOWER(TRIM('Meta import'!D68))="tbd",LOWER(TRIM('Meta import'!D68))="to be determined",LOWER(TRIM('Meta import'!D68))="-")),"account_id",IF(OR('Meta import'!E68="",OR(LOWER(TRIM('Meta import'!E68))="unknown",LOWER(TRIM('Meta import'!E68))="not applicable",LOWER(TRIM('Meta import'!E68))="n/a",LOWER(TRIM('Meta import'!E68))="na",LOWER(TRIM('Meta import'!E68))="pending",LOWER(TRIM('Meta import'!E68))="unavailable",LOWER(TRIM('Meta import'!E68))="denied",LOWER(TRIM('Meta import'!E68))="none",LOWER(TRIM('Meta import'!E68))="tbd",LOWER(TRIM('Meta import'!E68))="to be determined",LOWER(TRIM('Meta import'!E68))="-")),"campaign_id",IF(OR('Meta import'!F68="",OR(LOWER(TRIM('Meta import'!F68))="unknown",LOWER(TRIM('Meta import'!F68))="not applicable",LOWER(TRIM('Meta import'!F68))="n/a",LOWER(TRIM('Meta import'!F68))="na",LOWER(TRIM('Meta import'!F68))="pending",LOWER(TRIM('Meta import'!F68))="unavailable",LOWER(TRIM('Meta import'!F68))="denied",LOWER(TRIM('Meta import'!F68))="none",LOWER(TRIM('Meta import'!F68))="tbd",LOWER(TRIM('Meta import'!F68))="to be determined",LOWER(TRIM('Meta import'!F68))="-")),"campaign_name",IF(OR('Meta import'!G68="",OR(LOWER(TRIM('Meta import'!G68))="unknown",LOWER(TRIM('Meta import'!G68))="not applicable",LOWER(TRIM('Meta import'!G68))="n/a",LOWER(TRIM('Meta import'!G68))="na",LOWER(TRIM('Meta import'!G68))="pending",LOWER(TRIM('Meta import'!G68))="unavailable",LOWER(TRIM('Meta import'!G68))="denied",LOWER(TRIM('Meta import'!G68))="none",LOWER(TRIM('Meta import'!G68))="tbd",LOWER(TRIM('Meta import'!G68))="to be determined",LOWER(TRIM('Meta import'!G68))="-")),"adset_id",IF(OR('Meta import'!H68="",OR(LOWER(TRIM('Meta import'!H68))="unknown",LOWER(TRIM('Meta import'!H68))="not applicable",LOWER(TRIM('Meta import'!H68))="n/a",LOWER(TRIM('Meta import'!H68))="na",LOWER(TRIM('Meta import'!H68))="pending",LOWER(TRIM('Meta import'!H68))="unavailable",LOWER(TRIM('Meta import'!H68))="denied",LOWER(TRIM('Meta import'!H68))="none",LOWER(TRIM('Meta import'!H68))="tbd",LOWER(TRIM('Meta import'!H68))="to be determined",LOWER(TRIM('Meta import'!H68))="-")),"adset_name",IF(OR('Meta import'!I68="",OR(LOWER(TRIM('Meta import'!I68))="unknown",LOWER(TRIM('Meta import'!I68))="not applicable",LOWER(TRIM('Meta import'!I68))="n/a",LOWER(TRIM('Meta import'!I68))="na",LOWER(TRIM('Meta import'!I68))="pending",LOWER(TRIM('Meta import'!I68))="unavailable",LOWER(TRIM('Meta import'!I68))="denied",LOWER(TRIM('Meta import'!I68))="none",LOWER(TRIM('Meta import'!I68))="tbd",LOWER(TRIM('Meta import'!I68))="to be determined",LOWER(TRIM('Meta import'!I68))="-")),"ad_id",IF(OR('Meta import'!J68="",OR(LOWER(TRIM('Meta import'!J68))="unknown",LOWER(TRIM('Meta import'!J68))="not applicable",LOWER(TRIM('Meta import'!J68))="n/a",LOWER(TRIM('Meta import'!J68))="na",LOWER(TRIM('Meta import'!J68))="pending",LOWER(TRIM('Meta import'!J68))="unavailable",LOWER(TRIM('Meta import'!J68))="denied",LOWER(TRIM('Meta import'!J68))="none",LOWER(TRIM('Meta import'!J68))="tbd",LOWER(TRIM('Meta import'!J68))="to be determined",LOWER(TRIM('Meta import'!J68))="-")),"ad_name",IF(OR('Meta import'!K68="",OR(LOWER(TRIM('Meta import'!K68))="unknown",LOWER(TRIM('Meta import'!K68))="not applicable",LOWER(TRIM('Meta import'!K68))="n/a",LOWER(TRIM('Meta import'!K68))="na",LOWER(TRIM('Meta import'!K68))="pending",LOWER(TRIM('Meta import'!K68))="unavailable",LOWER(TRIM('Meta import'!K68))="denied",LOWER(TRIM('Meta import'!K68))="none",LOWER(TRIM('Meta import'!K68))="tbd",LOWER(TRIM('Meta import'!K68))="to be determined",LOWER(TRIM('Meta import'!K68))="-")),"date_start",IF(OR('Meta import'!L68="",OR(LOWER(TRIM('Meta import'!L68))="unknown",LOWER(TRIM('Meta import'!L68))="not applicable",LOWER(TRIM('Meta import'!L68))="n/a",LOWER(TRIM('Meta import'!L68))="na",LOWER(TRIM('Meta import'!L68))="pending",LOWER(TRIM('Meta import'!L68))="unavailable",LOWER(TRIM('Meta import'!L68))="denied",LOWER(TRIM('Meta import'!L68))="none",LOWER(TRIM('Meta import'!L68))="tbd",LOWER(TRIM('Meta import'!L68))="to be determined",LOWER(TRIM('Meta import'!L68))="-")),"date_stop",IF(OR('Meta import'!M68="",OR(LOWER(TRIM('Meta import'!M68))="unknown",LOWER(TRIM('Meta import'!M68))="not applicable",LOWER(TRIM('Meta import'!M68))="n/a",LOWER(TRIM('Meta import'!M68))="na",LOWER(TRIM('Meta import'!M68))="pending",LOWER(TRIM('Meta import'!M68))="unavailable",LOWER(TRIM('Meta import'!M68))="denied",LOWER(TRIM('Meta import'!M68))="none",LOWER(TRIM('Meta import'!M68))="tbd",LOWER(TRIM('Meta import'!M68))="to be determined",LOWER(TRIM('Meta import'!M68))="-")),"currency",IF(OR('Meta import'!N68="",OR(LOWER(TRIM('Meta import'!N68))="unknown",LOWER(TRIM('Meta import'!N68))="not applicable",LOWER(TRIM('Meta import'!N68))="n/a",LOWER(TRIM('Meta import'!N68))="na",LOWER(TRIM('Meta import'!N68))="pending",LOWER(TRIM('Meta import'!N68))="unavailable",LOWER(TRIM('Meta import'!N68))="denied",LOWER(TRIM('Meta import'!N68))="none",LOWER(TRIM('Meta import'!N68))="tbd",LOWER(TRIM('Meta import'!N68))="to be determined",LOWER(TRIM('Meta import'!N68))="-")),"spend",IF(OR('Meta import'!O68="",OR(LOWER(TRIM('Meta import'!O68))="unknown",LOWER(TRIM('Meta import'!O68))="not applicable",LOWER(TRIM('Meta import'!O68))="n/a",LOWER(TRIM('Meta import'!O68))="na",LOWER(TRIM('Meta import'!O68))="pending",LOWER(TRIM('Meta import'!O68))="unavailable",LOWER(TRIM('Meta import'!O68))="denied",LOWER(TRIM('Meta import'!O68))="none",LOWER(TRIM('Meta import'!O68))="tbd",LOWER(TRIM('Meta import'!O68))="to be determined",LOWER(TRIM('Meta import'!O68))="-")),"impressions",IF(OR('Meta import'!P68="",OR(LOWER(TRIM('Meta import'!P68))="unknown",LOWER(TRIM('Meta import'!P68))="not applicable",LOWER(TRIM('Meta import'!P68))="n/a",LOWER(TRIM('Meta import'!P68))="na",LOWER(TRIM('Meta import'!P68))="pending",LOWER(TRIM('Meta import'!P68))="unavailable",LOWER(TRIM('Meta import'!P68))="denied",LOWER(TRIM('Meta import'!P68))="none",LOWER(TRIM('Meta import'!P68))="tbd",LOWER(TRIM('Meta import'!P68))="to be determined",LOWER(TRIM('Meta import'!P68))="-")),"link_clicks",IF(OR('Meta import'!Q68="",OR(LOWER(TRIM('Meta import'!Q68))="unknown",LOWER(TRIM('Meta import'!Q68))="not applicable",LOWER(TRIM('Meta import'!Q68))="n/a",LOWER(TRIM('Meta import'!Q68))="na",LOWER(TRIM('Meta import'!Q68))="pending",LOWER(TRIM('Meta import'!Q68))="unavailable",LOWER(TRIM('Meta import'!Q68))="denied",LOWER(TRIM('Meta import'!Q68))="none",LOWER(TRIM('Meta import'!Q68))="tbd",LOWER(TRIM('Meta import'!Q68))="to be determined",LOWER(TRIM('Meta import'!Q68))="-")),"platform_action_name",IF(OR('Meta import'!R68="",OR(LOWER(TRIM('Meta import'!R68))="unknown",LOWER(TRIM('Meta import'!R68))="not applicable",LOWER(TRIM('Meta import'!R68))="n/a",LOWER(TRIM('Meta import'!R68))="na",LOWER(TRIM('Meta import'!R68))="pending",LOWER(TRIM('Meta import'!R68))="unavailable",LOWER(TRIM('Meta import'!R68))="denied",LOWER(TRIM('Meta import'!R68))="none",LOWER(TRIM('Meta import'!R68))="tbd",LOWER(TRIM('Meta import'!R68))="to be determined",LOWER(TRIM('Meta import'!R68))="-")),"platform_attributed_actions","source_row_id")))))))))))))))))),IF(D100="INVALID_NUMERIC",IF(NOT(ISNUMBER('Meta import'!N68)),"spend",IF(OR(NOT(ISNUMBER('Meta import'!O68)),'Meta import'!O68&lt;&gt;INT('Meta import'!O68)),"impressions",IF(OR(NOT(ISNUMBER('Meta import'!P68)),'Meta import'!P68&lt;&gt;INT('Meta import'!P68)),"link_clicks",IF(OR(NOT(ISNUMBER('Meta import'!R68)),'Meta import'!R68&lt;&gt;INT('Meta import'!R68)),"platform_attributed_actions","spend")))),IF(D100="NEGATIVE_VALUE",IF('Meta import'!N68&lt;0,"spend",IF('Meta import'!O68&lt;0,"impressions",IF('Meta import'!P68&lt;0,"link_clicks",IF('Meta import'!R68&lt;0,"platform_attributed_actions","spend")))),IF(D100="DUPLICATE_GRAIN_GROUP","ad_id",IF(D100="MIXED_ACCOUNT","account_id",IF(D100="MIXED_CURRENCY","currency",IF(D100="OUT_OF_SCOPE_WINDOW","date_start",IF(D100="MIXED_ACTION","platform_action_name","source_row_id"))))))))</x:f>
        <x:v>source_row_id</x:v>
      </x:c>
      <x:c r="D100" t="str">
        <x:f>IF('Meta import'!T68="","",'Meta import'!T68)</x:f>
      </x:c>
      <x:c r="E100" t="str">
        <x:f>IF(D100="","","Hold")</x:f>
      </x:c>
      <x:c r="F100" t="str">
        <x:f>IF(D100="","","Resolve the cited source row and refresh the report.")</x:f>
      </x:c>
      <x:c r="G100" t="str">
        <x:f>IF(D100="","",B100&amp;" "&amp;C100&amp;" "&amp;D100)</x:f>
      </x:c>
    </x:row>
    <x:row r="101">
      <x:c r="A101" t="str">
        <x:v>meta</x:v>
      </x:c>
      <x:c r="B101" t="str">
        <x:f>IF('Meta import'!A69="","",'Meta import'!A69)</x:f>
      </x:c>
      <x:c r="C101" t="str">
        <x:f>IF(D101="MISSING_OR_PLACEHOLDER",IF(OR('Meta import'!A69="",OR(LOWER(TRIM('Meta import'!A69))="unknown",LOWER(TRIM('Meta import'!A69))="not applicable",LOWER(TRIM('Meta import'!A69))="n/a",LOWER(TRIM('Meta import'!A69))="na",LOWER(TRIM('Meta import'!A69))="pending",LOWER(TRIM('Meta import'!A69))="unavailable",LOWER(TRIM('Meta import'!A69))="denied",LOWER(TRIM('Meta import'!A69))="none",LOWER(TRIM('Meta import'!A69))="tbd",LOWER(TRIM('Meta import'!A69))="to be determined",LOWER(TRIM('Meta import'!A69))="-")),"source_row_id",IF(OR('Meta import'!B69="",OR(LOWER(TRIM('Meta import'!B69))="unknown",LOWER(TRIM('Meta import'!B69))="not applicable",LOWER(TRIM('Meta import'!B69))="n/a",LOWER(TRIM('Meta import'!B69))="na",LOWER(TRIM('Meta import'!B69))="pending",LOWER(TRIM('Meta import'!B69))="unavailable",LOWER(TRIM('Meta import'!B69))="denied",LOWER(TRIM('Meta import'!B69))="none",LOWER(TRIM('Meta import'!B69))="tbd",LOWER(TRIM('Meta import'!B69))="to be determined",LOWER(TRIM('Meta import'!B69))="-")),"source_file",IF(OR('Meta import'!C69="",OR(LOWER(TRIM('Meta import'!C69))="unknown",LOWER(TRIM('Meta import'!C69))="not applicable",LOWER(TRIM('Meta import'!C69))="n/a",LOWER(TRIM('Meta import'!C69))="na",LOWER(TRIM('Meta import'!C69))="pending",LOWER(TRIM('Meta import'!C69))="unavailable",LOWER(TRIM('Meta import'!C69))="denied",LOWER(TRIM('Meta import'!C69))="none",LOWER(TRIM('Meta import'!C69))="tbd",LOWER(TRIM('Meta import'!C69))="to be determined",LOWER(TRIM('Meta import'!C69))="-")),"source_reference",IF(OR('Meta import'!D69="",OR(LOWER(TRIM('Meta import'!D69))="unknown",LOWER(TRIM('Meta import'!D69))="not applicable",LOWER(TRIM('Meta import'!D69))="n/a",LOWER(TRIM('Meta import'!D69))="na",LOWER(TRIM('Meta import'!D69))="pending",LOWER(TRIM('Meta import'!D69))="unavailable",LOWER(TRIM('Meta import'!D69))="denied",LOWER(TRIM('Meta import'!D69))="none",LOWER(TRIM('Meta import'!D69))="tbd",LOWER(TRIM('Meta import'!D69))="to be determined",LOWER(TRIM('Meta import'!D69))="-")),"account_id",IF(OR('Meta import'!E69="",OR(LOWER(TRIM('Meta import'!E69))="unknown",LOWER(TRIM('Meta import'!E69))="not applicable",LOWER(TRIM('Meta import'!E69))="n/a",LOWER(TRIM('Meta import'!E69))="na",LOWER(TRIM('Meta import'!E69))="pending",LOWER(TRIM('Meta import'!E69))="unavailable",LOWER(TRIM('Meta import'!E69))="denied",LOWER(TRIM('Meta import'!E69))="none",LOWER(TRIM('Meta import'!E69))="tbd",LOWER(TRIM('Meta import'!E69))="to be determined",LOWER(TRIM('Meta import'!E69))="-")),"campaign_id",IF(OR('Meta import'!F69="",OR(LOWER(TRIM('Meta import'!F69))="unknown",LOWER(TRIM('Meta import'!F69))="not applicable",LOWER(TRIM('Meta import'!F69))="n/a",LOWER(TRIM('Meta import'!F69))="na",LOWER(TRIM('Meta import'!F69))="pending",LOWER(TRIM('Meta import'!F69))="unavailable",LOWER(TRIM('Meta import'!F69))="denied",LOWER(TRIM('Meta import'!F69))="none",LOWER(TRIM('Meta import'!F69))="tbd",LOWER(TRIM('Meta import'!F69))="to be determined",LOWER(TRIM('Meta import'!F69))="-")),"campaign_name",IF(OR('Meta import'!G69="",OR(LOWER(TRIM('Meta import'!G69))="unknown",LOWER(TRIM('Meta import'!G69))="not applicable",LOWER(TRIM('Meta import'!G69))="n/a",LOWER(TRIM('Meta import'!G69))="na",LOWER(TRIM('Meta import'!G69))="pending",LOWER(TRIM('Meta import'!G69))="unavailable",LOWER(TRIM('Meta import'!G69))="denied",LOWER(TRIM('Meta import'!G69))="none",LOWER(TRIM('Meta import'!G69))="tbd",LOWER(TRIM('Meta import'!G69))="to be determined",LOWER(TRIM('Meta import'!G69))="-")),"adset_id",IF(OR('Meta import'!H69="",OR(LOWER(TRIM('Meta import'!H69))="unknown",LOWER(TRIM('Meta import'!H69))="not applicable",LOWER(TRIM('Meta import'!H69))="n/a",LOWER(TRIM('Meta import'!H69))="na",LOWER(TRIM('Meta import'!H69))="pending",LOWER(TRIM('Meta import'!H69))="unavailable",LOWER(TRIM('Meta import'!H69))="denied",LOWER(TRIM('Meta import'!H69))="none",LOWER(TRIM('Meta import'!H69))="tbd",LOWER(TRIM('Meta import'!H69))="to be determined",LOWER(TRIM('Meta import'!H69))="-")),"adset_name",IF(OR('Meta import'!I69="",OR(LOWER(TRIM('Meta import'!I69))="unknown",LOWER(TRIM('Meta import'!I69))="not applicable",LOWER(TRIM('Meta import'!I69))="n/a",LOWER(TRIM('Meta import'!I69))="na",LOWER(TRIM('Meta import'!I69))="pending",LOWER(TRIM('Meta import'!I69))="unavailable",LOWER(TRIM('Meta import'!I69))="denied",LOWER(TRIM('Meta import'!I69))="none",LOWER(TRIM('Meta import'!I69))="tbd",LOWER(TRIM('Meta import'!I69))="to be determined",LOWER(TRIM('Meta import'!I69))="-")),"ad_id",IF(OR('Meta import'!J69="",OR(LOWER(TRIM('Meta import'!J69))="unknown",LOWER(TRIM('Meta import'!J69))="not applicable",LOWER(TRIM('Meta import'!J69))="n/a",LOWER(TRIM('Meta import'!J69))="na",LOWER(TRIM('Meta import'!J69))="pending",LOWER(TRIM('Meta import'!J69))="unavailable",LOWER(TRIM('Meta import'!J69))="denied",LOWER(TRIM('Meta import'!J69))="none",LOWER(TRIM('Meta import'!J69))="tbd",LOWER(TRIM('Meta import'!J69))="to be determined",LOWER(TRIM('Meta import'!J69))="-")),"ad_name",IF(OR('Meta import'!K69="",OR(LOWER(TRIM('Meta import'!K69))="unknown",LOWER(TRIM('Meta import'!K69))="not applicable",LOWER(TRIM('Meta import'!K69))="n/a",LOWER(TRIM('Meta import'!K69))="na",LOWER(TRIM('Meta import'!K69))="pending",LOWER(TRIM('Meta import'!K69))="unavailable",LOWER(TRIM('Meta import'!K69))="denied",LOWER(TRIM('Meta import'!K69))="none",LOWER(TRIM('Meta import'!K69))="tbd",LOWER(TRIM('Meta import'!K69))="to be determined",LOWER(TRIM('Meta import'!K69))="-")),"date_start",IF(OR('Meta import'!L69="",OR(LOWER(TRIM('Meta import'!L69))="unknown",LOWER(TRIM('Meta import'!L69))="not applicable",LOWER(TRIM('Meta import'!L69))="n/a",LOWER(TRIM('Meta import'!L69))="na",LOWER(TRIM('Meta import'!L69))="pending",LOWER(TRIM('Meta import'!L69))="unavailable",LOWER(TRIM('Meta import'!L69))="denied",LOWER(TRIM('Meta import'!L69))="none",LOWER(TRIM('Meta import'!L69))="tbd",LOWER(TRIM('Meta import'!L69))="to be determined",LOWER(TRIM('Meta import'!L69))="-")),"date_stop",IF(OR('Meta import'!M69="",OR(LOWER(TRIM('Meta import'!M69))="unknown",LOWER(TRIM('Meta import'!M69))="not applicable",LOWER(TRIM('Meta import'!M69))="n/a",LOWER(TRIM('Meta import'!M69))="na",LOWER(TRIM('Meta import'!M69))="pending",LOWER(TRIM('Meta import'!M69))="unavailable",LOWER(TRIM('Meta import'!M69))="denied",LOWER(TRIM('Meta import'!M69))="none",LOWER(TRIM('Meta import'!M69))="tbd",LOWER(TRIM('Meta import'!M69))="to be determined",LOWER(TRIM('Meta import'!M69))="-")),"currency",IF(OR('Meta import'!N69="",OR(LOWER(TRIM('Meta import'!N69))="unknown",LOWER(TRIM('Meta import'!N69))="not applicable",LOWER(TRIM('Meta import'!N69))="n/a",LOWER(TRIM('Meta import'!N69))="na",LOWER(TRIM('Meta import'!N69))="pending",LOWER(TRIM('Meta import'!N69))="unavailable",LOWER(TRIM('Meta import'!N69))="denied",LOWER(TRIM('Meta import'!N69))="none",LOWER(TRIM('Meta import'!N69))="tbd",LOWER(TRIM('Meta import'!N69))="to be determined",LOWER(TRIM('Meta import'!N69))="-")),"spend",IF(OR('Meta import'!O69="",OR(LOWER(TRIM('Meta import'!O69))="unknown",LOWER(TRIM('Meta import'!O69))="not applicable",LOWER(TRIM('Meta import'!O69))="n/a",LOWER(TRIM('Meta import'!O69))="na",LOWER(TRIM('Meta import'!O69))="pending",LOWER(TRIM('Meta import'!O69))="unavailable",LOWER(TRIM('Meta import'!O69))="denied",LOWER(TRIM('Meta import'!O69))="none",LOWER(TRIM('Meta import'!O69))="tbd",LOWER(TRIM('Meta import'!O69))="to be determined",LOWER(TRIM('Meta import'!O69))="-")),"impressions",IF(OR('Meta import'!P69="",OR(LOWER(TRIM('Meta import'!P69))="unknown",LOWER(TRIM('Meta import'!P69))="not applicable",LOWER(TRIM('Meta import'!P69))="n/a",LOWER(TRIM('Meta import'!P69))="na",LOWER(TRIM('Meta import'!P69))="pending",LOWER(TRIM('Meta import'!P69))="unavailable",LOWER(TRIM('Meta import'!P69))="denied",LOWER(TRIM('Meta import'!P69))="none",LOWER(TRIM('Meta import'!P69))="tbd",LOWER(TRIM('Meta import'!P69))="to be determined",LOWER(TRIM('Meta import'!P69))="-")),"link_clicks",IF(OR('Meta import'!Q69="",OR(LOWER(TRIM('Meta import'!Q69))="unknown",LOWER(TRIM('Meta import'!Q69))="not applicable",LOWER(TRIM('Meta import'!Q69))="n/a",LOWER(TRIM('Meta import'!Q69))="na",LOWER(TRIM('Meta import'!Q69))="pending",LOWER(TRIM('Meta import'!Q69))="unavailable",LOWER(TRIM('Meta import'!Q69))="denied",LOWER(TRIM('Meta import'!Q69))="none",LOWER(TRIM('Meta import'!Q69))="tbd",LOWER(TRIM('Meta import'!Q69))="to be determined",LOWER(TRIM('Meta import'!Q69))="-")),"platform_action_name",IF(OR('Meta import'!R69="",OR(LOWER(TRIM('Meta import'!R69))="unknown",LOWER(TRIM('Meta import'!R69))="not applicable",LOWER(TRIM('Meta import'!R69))="n/a",LOWER(TRIM('Meta import'!R69))="na",LOWER(TRIM('Meta import'!R69))="pending",LOWER(TRIM('Meta import'!R69))="unavailable",LOWER(TRIM('Meta import'!R69))="denied",LOWER(TRIM('Meta import'!R69))="none",LOWER(TRIM('Meta import'!R69))="tbd",LOWER(TRIM('Meta import'!R69))="to be determined",LOWER(TRIM('Meta import'!R69))="-")),"platform_attributed_actions","source_row_id")))))))))))))))))),IF(D101="INVALID_NUMERIC",IF(NOT(ISNUMBER('Meta import'!N69)),"spend",IF(OR(NOT(ISNUMBER('Meta import'!O69)),'Meta import'!O69&lt;&gt;INT('Meta import'!O69)),"impressions",IF(OR(NOT(ISNUMBER('Meta import'!P69)),'Meta import'!P69&lt;&gt;INT('Meta import'!P69)),"link_clicks",IF(OR(NOT(ISNUMBER('Meta import'!R69)),'Meta import'!R69&lt;&gt;INT('Meta import'!R69)),"platform_attributed_actions","spend")))),IF(D101="NEGATIVE_VALUE",IF('Meta import'!N69&lt;0,"spend",IF('Meta import'!O69&lt;0,"impressions",IF('Meta import'!P69&lt;0,"link_clicks",IF('Meta import'!R69&lt;0,"platform_attributed_actions","spend")))),IF(D101="DUPLICATE_GRAIN_GROUP","ad_id",IF(D101="MIXED_ACCOUNT","account_id",IF(D101="MIXED_CURRENCY","currency",IF(D101="OUT_OF_SCOPE_WINDOW","date_start",IF(D101="MIXED_ACTION","platform_action_name","source_row_id"))))))))</x:f>
        <x:v>source_row_id</x:v>
      </x:c>
      <x:c r="D101" t="str">
        <x:f>IF('Meta import'!T69="","",'Meta import'!T69)</x:f>
      </x:c>
      <x:c r="E101" t="str">
        <x:f>IF(D101="","","Hold")</x:f>
      </x:c>
      <x:c r="F101" t="str">
        <x:f>IF(D101="","","Resolve the cited source row and refresh the report.")</x:f>
      </x:c>
      <x:c r="G101" t="str">
        <x:f>IF(D101="","",B101&amp;" "&amp;C101&amp;" "&amp;D101)</x:f>
      </x:c>
    </x:row>
    <x:row r="102">
      <x:c r="A102" t="str">
        <x:v>meta</x:v>
      </x:c>
      <x:c r="B102" t="str">
        <x:f>IF('Meta import'!A70="","",'Meta import'!A70)</x:f>
      </x:c>
      <x:c r="C102" t="str">
        <x:f>IF(D102="MISSING_OR_PLACEHOLDER",IF(OR('Meta import'!A70="",OR(LOWER(TRIM('Meta import'!A70))="unknown",LOWER(TRIM('Meta import'!A70))="not applicable",LOWER(TRIM('Meta import'!A70))="n/a",LOWER(TRIM('Meta import'!A70))="na",LOWER(TRIM('Meta import'!A70))="pending",LOWER(TRIM('Meta import'!A70))="unavailable",LOWER(TRIM('Meta import'!A70))="denied",LOWER(TRIM('Meta import'!A70))="none",LOWER(TRIM('Meta import'!A70))="tbd",LOWER(TRIM('Meta import'!A70))="to be determined",LOWER(TRIM('Meta import'!A70))="-")),"source_row_id",IF(OR('Meta import'!B70="",OR(LOWER(TRIM('Meta import'!B70))="unknown",LOWER(TRIM('Meta import'!B70))="not applicable",LOWER(TRIM('Meta import'!B70))="n/a",LOWER(TRIM('Meta import'!B70))="na",LOWER(TRIM('Meta import'!B70))="pending",LOWER(TRIM('Meta import'!B70))="unavailable",LOWER(TRIM('Meta import'!B70))="denied",LOWER(TRIM('Meta import'!B70))="none",LOWER(TRIM('Meta import'!B70))="tbd",LOWER(TRIM('Meta import'!B70))="to be determined",LOWER(TRIM('Meta import'!B70))="-")),"source_file",IF(OR('Meta import'!C70="",OR(LOWER(TRIM('Meta import'!C70))="unknown",LOWER(TRIM('Meta import'!C70))="not applicable",LOWER(TRIM('Meta import'!C70))="n/a",LOWER(TRIM('Meta import'!C70))="na",LOWER(TRIM('Meta import'!C70))="pending",LOWER(TRIM('Meta import'!C70))="unavailable",LOWER(TRIM('Meta import'!C70))="denied",LOWER(TRIM('Meta import'!C70))="none",LOWER(TRIM('Meta import'!C70))="tbd",LOWER(TRIM('Meta import'!C70))="to be determined",LOWER(TRIM('Meta import'!C70))="-")),"source_reference",IF(OR('Meta import'!D70="",OR(LOWER(TRIM('Meta import'!D70))="unknown",LOWER(TRIM('Meta import'!D70))="not applicable",LOWER(TRIM('Meta import'!D70))="n/a",LOWER(TRIM('Meta import'!D70))="na",LOWER(TRIM('Meta import'!D70))="pending",LOWER(TRIM('Meta import'!D70))="unavailable",LOWER(TRIM('Meta import'!D70))="denied",LOWER(TRIM('Meta import'!D70))="none",LOWER(TRIM('Meta import'!D70))="tbd",LOWER(TRIM('Meta import'!D70))="to be determined",LOWER(TRIM('Meta import'!D70))="-")),"account_id",IF(OR('Meta import'!E70="",OR(LOWER(TRIM('Meta import'!E70))="unknown",LOWER(TRIM('Meta import'!E70))="not applicable",LOWER(TRIM('Meta import'!E70))="n/a",LOWER(TRIM('Meta import'!E70))="na",LOWER(TRIM('Meta import'!E70))="pending",LOWER(TRIM('Meta import'!E70))="unavailable",LOWER(TRIM('Meta import'!E70))="denied",LOWER(TRIM('Meta import'!E70))="none",LOWER(TRIM('Meta import'!E70))="tbd",LOWER(TRIM('Meta import'!E70))="to be determined",LOWER(TRIM('Meta import'!E70))="-")),"campaign_id",IF(OR('Meta import'!F70="",OR(LOWER(TRIM('Meta import'!F70))="unknown",LOWER(TRIM('Meta import'!F70))="not applicable",LOWER(TRIM('Meta import'!F70))="n/a",LOWER(TRIM('Meta import'!F70))="na",LOWER(TRIM('Meta import'!F70))="pending",LOWER(TRIM('Meta import'!F70))="unavailable",LOWER(TRIM('Meta import'!F70))="denied",LOWER(TRIM('Meta import'!F70))="none",LOWER(TRIM('Meta import'!F70))="tbd",LOWER(TRIM('Meta import'!F70))="to be determined",LOWER(TRIM('Meta import'!F70))="-")),"campaign_name",IF(OR('Meta import'!G70="",OR(LOWER(TRIM('Meta import'!G70))="unknown",LOWER(TRIM('Meta import'!G70))="not applicable",LOWER(TRIM('Meta import'!G70))="n/a",LOWER(TRIM('Meta import'!G70))="na",LOWER(TRIM('Meta import'!G70))="pending",LOWER(TRIM('Meta import'!G70))="unavailable",LOWER(TRIM('Meta import'!G70))="denied",LOWER(TRIM('Meta import'!G70))="none",LOWER(TRIM('Meta import'!G70))="tbd",LOWER(TRIM('Meta import'!G70))="to be determined",LOWER(TRIM('Meta import'!G70))="-")),"adset_id",IF(OR('Meta import'!H70="",OR(LOWER(TRIM('Meta import'!H70))="unknown",LOWER(TRIM('Meta import'!H70))="not applicable",LOWER(TRIM('Meta import'!H70))="n/a",LOWER(TRIM('Meta import'!H70))="na",LOWER(TRIM('Meta import'!H70))="pending",LOWER(TRIM('Meta import'!H70))="unavailable",LOWER(TRIM('Meta import'!H70))="denied",LOWER(TRIM('Meta import'!H70))="none",LOWER(TRIM('Meta import'!H70))="tbd",LOWER(TRIM('Meta import'!H70))="to be determined",LOWER(TRIM('Meta import'!H70))="-")),"adset_name",IF(OR('Meta import'!I70="",OR(LOWER(TRIM('Meta import'!I70))="unknown",LOWER(TRIM('Meta import'!I70))="not applicable",LOWER(TRIM('Meta import'!I70))="n/a",LOWER(TRIM('Meta import'!I70))="na",LOWER(TRIM('Meta import'!I70))="pending",LOWER(TRIM('Meta import'!I70))="unavailable",LOWER(TRIM('Meta import'!I70))="denied",LOWER(TRIM('Meta import'!I70))="none",LOWER(TRIM('Meta import'!I70))="tbd",LOWER(TRIM('Meta import'!I70))="to be determined",LOWER(TRIM('Meta import'!I70))="-")),"ad_id",IF(OR('Meta import'!J70="",OR(LOWER(TRIM('Meta import'!J70))="unknown",LOWER(TRIM('Meta import'!J70))="not applicable",LOWER(TRIM('Meta import'!J70))="n/a",LOWER(TRIM('Meta import'!J70))="na",LOWER(TRIM('Meta import'!J70))="pending",LOWER(TRIM('Meta import'!J70))="unavailable",LOWER(TRIM('Meta import'!J70))="denied",LOWER(TRIM('Meta import'!J70))="none",LOWER(TRIM('Meta import'!J70))="tbd",LOWER(TRIM('Meta import'!J70))="to be determined",LOWER(TRIM('Meta import'!J70))="-")),"ad_name",IF(OR('Meta import'!K70="",OR(LOWER(TRIM('Meta import'!K70))="unknown",LOWER(TRIM('Meta import'!K70))="not applicable",LOWER(TRIM('Meta import'!K70))="n/a",LOWER(TRIM('Meta import'!K70))="na",LOWER(TRIM('Meta import'!K70))="pending",LOWER(TRIM('Meta import'!K70))="unavailable",LOWER(TRIM('Meta import'!K70))="denied",LOWER(TRIM('Meta import'!K70))="none",LOWER(TRIM('Meta import'!K70))="tbd",LOWER(TRIM('Meta import'!K70))="to be determined",LOWER(TRIM('Meta import'!K70))="-")),"date_start",IF(OR('Meta import'!L70="",OR(LOWER(TRIM('Meta import'!L70))="unknown",LOWER(TRIM('Meta import'!L70))="not applicable",LOWER(TRIM('Meta import'!L70))="n/a",LOWER(TRIM('Meta import'!L70))="na",LOWER(TRIM('Meta import'!L70))="pending",LOWER(TRIM('Meta import'!L70))="unavailable",LOWER(TRIM('Meta import'!L70))="denied",LOWER(TRIM('Meta import'!L70))="none",LOWER(TRIM('Meta import'!L70))="tbd",LOWER(TRIM('Meta import'!L70))="to be determined",LOWER(TRIM('Meta import'!L70))="-")),"date_stop",IF(OR('Meta import'!M70="",OR(LOWER(TRIM('Meta import'!M70))="unknown",LOWER(TRIM('Meta import'!M70))="not applicable",LOWER(TRIM('Meta import'!M70))="n/a",LOWER(TRIM('Meta import'!M70))="na",LOWER(TRIM('Meta import'!M70))="pending",LOWER(TRIM('Meta import'!M70))="unavailable",LOWER(TRIM('Meta import'!M70))="denied",LOWER(TRIM('Meta import'!M70))="none",LOWER(TRIM('Meta import'!M70))="tbd",LOWER(TRIM('Meta import'!M70))="to be determined",LOWER(TRIM('Meta import'!M70))="-")),"currency",IF(OR('Meta import'!N70="",OR(LOWER(TRIM('Meta import'!N70))="unknown",LOWER(TRIM('Meta import'!N70))="not applicable",LOWER(TRIM('Meta import'!N70))="n/a",LOWER(TRIM('Meta import'!N70))="na",LOWER(TRIM('Meta import'!N70))="pending",LOWER(TRIM('Meta import'!N70))="unavailable",LOWER(TRIM('Meta import'!N70))="denied",LOWER(TRIM('Meta import'!N70))="none",LOWER(TRIM('Meta import'!N70))="tbd",LOWER(TRIM('Meta import'!N70))="to be determined",LOWER(TRIM('Meta import'!N70))="-")),"spend",IF(OR('Meta import'!O70="",OR(LOWER(TRIM('Meta import'!O70))="unknown",LOWER(TRIM('Meta import'!O70))="not applicable",LOWER(TRIM('Meta import'!O70))="n/a",LOWER(TRIM('Meta import'!O70))="na",LOWER(TRIM('Meta import'!O70))="pending",LOWER(TRIM('Meta import'!O70))="unavailable",LOWER(TRIM('Meta import'!O70))="denied",LOWER(TRIM('Meta import'!O70))="none",LOWER(TRIM('Meta import'!O70))="tbd",LOWER(TRIM('Meta import'!O70))="to be determined",LOWER(TRIM('Meta import'!O70))="-")),"impressions",IF(OR('Meta import'!P70="",OR(LOWER(TRIM('Meta import'!P70))="unknown",LOWER(TRIM('Meta import'!P70))="not applicable",LOWER(TRIM('Meta import'!P70))="n/a",LOWER(TRIM('Meta import'!P70))="na",LOWER(TRIM('Meta import'!P70))="pending",LOWER(TRIM('Meta import'!P70))="unavailable",LOWER(TRIM('Meta import'!P70))="denied",LOWER(TRIM('Meta import'!P70))="none",LOWER(TRIM('Meta import'!P70))="tbd",LOWER(TRIM('Meta import'!P70))="to be determined",LOWER(TRIM('Meta import'!P70))="-")),"link_clicks",IF(OR('Meta import'!Q70="",OR(LOWER(TRIM('Meta import'!Q70))="unknown",LOWER(TRIM('Meta import'!Q70))="not applicable",LOWER(TRIM('Meta import'!Q70))="n/a",LOWER(TRIM('Meta import'!Q70))="na",LOWER(TRIM('Meta import'!Q70))="pending",LOWER(TRIM('Meta import'!Q70))="unavailable",LOWER(TRIM('Meta import'!Q70))="denied",LOWER(TRIM('Meta import'!Q70))="none",LOWER(TRIM('Meta import'!Q70))="tbd",LOWER(TRIM('Meta import'!Q70))="to be determined",LOWER(TRIM('Meta import'!Q70))="-")),"platform_action_name",IF(OR('Meta import'!R70="",OR(LOWER(TRIM('Meta import'!R70))="unknown",LOWER(TRIM('Meta import'!R70))="not applicable",LOWER(TRIM('Meta import'!R70))="n/a",LOWER(TRIM('Meta import'!R70))="na",LOWER(TRIM('Meta import'!R70))="pending",LOWER(TRIM('Meta import'!R70))="unavailable",LOWER(TRIM('Meta import'!R70))="denied",LOWER(TRIM('Meta import'!R70))="none",LOWER(TRIM('Meta import'!R70))="tbd",LOWER(TRIM('Meta import'!R70))="to be determined",LOWER(TRIM('Meta import'!R70))="-")),"platform_attributed_actions","source_row_id")))))))))))))))))),IF(D102="INVALID_NUMERIC",IF(NOT(ISNUMBER('Meta import'!N70)),"spend",IF(OR(NOT(ISNUMBER('Meta import'!O70)),'Meta import'!O70&lt;&gt;INT('Meta import'!O70)),"impressions",IF(OR(NOT(ISNUMBER('Meta import'!P70)),'Meta import'!P70&lt;&gt;INT('Meta import'!P70)),"link_clicks",IF(OR(NOT(ISNUMBER('Meta import'!R70)),'Meta import'!R70&lt;&gt;INT('Meta import'!R70)),"platform_attributed_actions","spend")))),IF(D102="NEGATIVE_VALUE",IF('Meta import'!N70&lt;0,"spend",IF('Meta import'!O70&lt;0,"impressions",IF('Meta import'!P70&lt;0,"link_clicks",IF('Meta import'!R70&lt;0,"platform_attributed_actions","spend")))),IF(D102="DUPLICATE_GRAIN_GROUP","ad_id",IF(D102="MIXED_ACCOUNT","account_id",IF(D102="MIXED_CURRENCY","currency",IF(D102="OUT_OF_SCOPE_WINDOW","date_start",IF(D102="MIXED_ACTION","platform_action_name","source_row_id"))))))))</x:f>
        <x:v>source_row_id</x:v>
      </x:c>
      <x:c r="D102" t="str">
        <x:f>IF('Meta import'!T70="","",'Meta import'!T70)</x:f>
      </x:c>
      <x:c r="E102" t="str">
        <x:f>IF(D102="","","Hold")</x:f>
      </x:c>
      <x:c r="F102" t="str">
        <x:f>IF(D102="","","Resolve the cited source row and refresh the report.")</x:f>
      </x:c>
      <x:c r="G102" t="str">
        <x:f>IF(D102="","",B102&amp;" "&amp;C102&amp;" "&amp;D102)</x:f>
      </x:c>
    </x:row>
    <x:row r="103">
      <x:c r="A103" t="str">
        <x:v>meta</x:v>
      </x:c>
      <x:c r="B103" t="str">
        <x:f>IF('Meta import'!A71="","",'Meta import'!A71)</x:f>
      </x:c>
      <x:c r="C103" t="str">
        <x:f>IF(D103="MISSING_OR_PLACEHOLDER",IF(OR('Meta import'!A71="",OR(LOWER(TRIM('Meta import'!A71))="unknown",LOWER(TRIM('Meta import'!A71))="not applicable",LOWER(TRIM('Meta import'!A71))="n/a",LOWER(TRIM('Meta import'!A71))="na",LOWER(TRIM('Meta import'!A71))="pending",LOWER(TRIM('Meta import'!A71))="unavailable",LOWER(TRIM('Meta import'!A71))="denied",LOWER(TRIM('Meta import'!A71))="none",LOWER(TRIM('Meta import'!A71))="tbd",LOWER(TRIM('Meta import'!A71))="to be determined",LOWER(TRIM('Meta import'!A71))="-")),"source_row_id",IF(OR('Meta import'!B71="",OR(LOWER(TRIM('Meta import'!B71))="unknown",LOWER(TRIM('Meta import'!B71))="not applicable",LOWER(TRIM('Meta import'!B71))="n/a",LOWER(TRIM('Meta import'!B71))="na",LOWER(TRIM('Meta import'!B71))="pending",LOWER(TRIM('Meta import'!B71))="unavailable",LOWER(TRIM('Meta import'!B71))="denied",LOWER(TRIM('Meta import'!B71))="none",LOWER(TRIM('Meta import'!B71))="tbd",LOWER(TRIM('Meta import'!B71))="to be determined",LOWER(TRIM('Meta import'!B71))="-")),"source_file",IF(OR('Meta import'!C71="",OR(LOWER(TRIM('Meta import'!C71))="unknown",LOWER(TRIM('Meta import'!C71))="not applicable",LOWER(TRIM('Meta import'!C71))="n/a",LOWER(TRIM('Meta import'!C71))="na",LOWER(TRIM('Meta import'!C71))="pending",LOWER(TRIM('Meta import'!C71))="unavailable",LOWER(TRIM('Meta import'!C71))="denied",LOWER(TRIM('Meta import'!C71))="none",LOWER(TRIM('Meta import'!C71))="tbd",LOWER(TRIM('Meta import'!C71))="to be determined",LOWER(TRIM('Meta import'!C71))="-")),"source_reference",IF(OR('Meta import'!D71="",OR(LOWER(TRIM('Meta import'!D71))="unknown",LOWER(TRIM('Meta import'!D71))="not applicable",LOWER(TRIM('Meta import'!D71))="n/a",LOWER(TRIM('Meta import'!D71))="na",LOWER(TRIM('Meta import'!D71))="pending",LOWER(TRIM('Meta import'!D71))="unavailable",LOWER(TRIM('Meta import'!D71))="denied",LOWER(TRIM('Meta import'!D71))="none",LOWER(TRIM('Meta import'!D71))="tbd",LOWER(TRIM('Meta import'!D71))="to be determined",LOWER(TRIM('Meta import'!D71))="-")),"account_id",IF(OR('Meta import'!E71="",OR(LOWER(TRIM('Meta import'!E71))="unknown",LOWER(TRIM('Meta import'!E71))="not applicable",LOWER(TRIM('Meta import'!E71))="n/a",LOWER(TRIM('Meta import'!E71))="na",LOWER(TRIM('Meta import'!E71))="pending",LOWER(TRIM('Meta import'!E71))="unavailable",LOWER(TRIM('Meta import'!E71))="denied",LOWER(TRIM('Meta import'!E71))="none",LOWER(TRIM('Meta import'!E71))="tbd",LOWER(TRIM('Meta import'!E71))="to be determined",LOWER(TRIM('Meta import'!E71))="-")),"campaign_id",IF(OR('Meta import'!F71="",OR(LOWER(TRIM('Meta import'!F71))="unknown",LOWER(TRIM('Meta import'!F71))="not applicable",LOWER(TRIM('Meta import'!F71))="n/a",LOWER(TRIM('Meta import'!F71))="na",LOWER(TRIM('Meta import'!F71))="pending",LOWER(TRIM('Meta import'!F71))="unavailable",LOWER(TRIM('Meta import'!F71))="denied",LOWER(TRIM('Meta import'!F71))="none",LOWER(TRIM('Meta import'!F71))="tbd",LOWER(TRIM('Meta import'!F71))="to be determined",LOWER(TRIM('Meta import'!F71))="-")),"campaign_name",IF(OR('Meta import'!G71="",OR(LOWER(TRIM('Meta import'!G71))="unknown",LOWER(TRIM('Meta import'!G71))="not applicable",LOWER(TRIM('Meta import'!G71))="n/a",LOWER(TRIM('Meta import'!G71))="na",LOWER(TRIM('Meta import'!G71))="pending",LOWER(TRIM('Meta import'!G71))="unavailable",LOWER(TRIM('Meta import'!G71))="denied",LOWER(TRIM('Meta import'!G71))="none",LOWER(TRIM('Meta import'!G71))="tbd",LOWER(TRIM('Meta import'!G71))="to be determined",LOWER(TRIM('Meta import'!G71))="-")),"adset_id",IF(OR('Meta import'!H71="",OR(LOWER(TRIM('Meta import'!H71))="unknown",LOWER(TRIM('Meta import'!H71))="not applicable",LOWER(TRIM('Meta import'!H71))="n/a",LOWER(TRIM('Meta import'!H71))="na",LOWER(TRIM('Meta import'!H71))="pending",LOWER(TRIM('Meta import'!H71))="unavailable",LOWER(TRIM('Meta import'!H71))="denied",LOWER(TRIM('Meta import'!H71))="none",LOWER(TRIM('Meta import'!H71))="tbd",LOWER(TRIM('Meta import'!H71))="to be determined",LOWER(TRIM('Meta import'!H71))="-")),"adset_name",IF(OR('Meta import'!I71="",OR(LOWER(TRIM('Meta import'!I71))="unknown",LOWER(TRIM('Meta import'!I71))="not applicable",LOWER(TRIM('Meta import'!I71))="n/a",LOWER(TRIM('Meta import'!I71))="na",LOWER(TRIM('Meta import'!I71))="pending",LOWER(TRIM('Meta import'!I71))="unavailable",LOWER(TRIM('Meta import'!I71))="denied",LOWER(TRIM('Meta import'!I71))="none",LOWER(TRIM('Meta import'!I71))="tbd",LOWER(TRIM('Meta import'!I71))="to be determined",LOWER(TRIM('Meta import'!I71))="-")),"ad_id",IF(OR('Meta import'!J71="",OR(LOWER(TRIM('Meta import'!J71))="unknown",LOWER(TRIM('Meta import'!J71))="not applicable",LOWER(TRIM('Meta import'!J71))="n/a",LOWER(TRIM('Meta import'!J71))="na",LOWER(TRIM('Meta import'!J71))="pending",LOWER(TRIM('Meta import'!J71))="unavailable",LOWER(TRIM('Meta import'!J71))="denied",LOWER(TRIM('Meta import'!J71))="none",LOWER(TRIM('Meta import'!J71))="tbd",LOWER(TRIM('Meta import'!J71))="to be determined",LOWER(TRIM('Meta import'!J71))="-")),"ad_name",IF(OR('Meta import'!K71="",OR(LOWER(TRIM('Meta import'!K71))="unknown",LOWER(TRIM('Meta import'!K71))="not applicable",LOWER(TRIM('Meta import'!K71))="n/a",LOWER(TRIM('Meta import'!K71))="na",LOWER(TRIM('Meta import'!K71))="pending",LOWER(TRIM('Meta import'!K71))="unavailable",LOWER(TRIM('Meta import'!K71))="denied",LOWER(TRIM('Meta import'!K71))="none",LOWER(TRIM('Meta import'!K71))="tbd",LOWER(TRIM('Meta import'!K71))="to be determined",LOWER(TRIM('Meta import'!K71))="-")),"date_start",IF(OR('Meta import'!L71="",OR(LOWER(TRIM('Meta import'!L71))="unknown",LOWER(TRIM('Meta import'!L71))="not applicable",LOWER(TRIM('Meta import'!L71))="n/a",LOWER(TRIM('Meta import'!L71))="na",LOWER(TRIM('Meta import'!L71))="pending",LOWER(TRIM('Meta import'!L71))="unavailable",LOWER(TRIM('Meta import'!L71))="denied",LOWER(TRIM('Meta import'!L71))="none",LOWER(TRIM('Meta import'!L71))="tbd",LOWER(TRIM('Meta import'!L71))="to be determined",LOWER(TRIM('Meta import'!L71))="-")),"date_stop",IF(OR('Meta import'!M71="",OR(LOWER(TRIM('Meta import'!M71))="unknown",LOWER(TRIM('Meta import'!M71))="not applicable",LOWER(TRIM('Meta import'!M71))="n/a",LOWER(TRIM('Meta import'!M71))="na",LOWER(TRIM('Meta import'!M71))="pending",LOWER(TRIM('Meta import'!M71))="unavailable",LOWER(TRIM('Meta import'!M71))="denied",LOWER(TRIM('Meta import'!M71))="none",LOWER(TRIM('Meta import'!M71))="tbd",LOWER(TRIM('Meta import'!M71))="to be determined",LOWER(TRIM('Meta import'!M71))="-")),"currency",IF(OR('Meta import'!N71="",OR(LOWER(TRIM('Meta import'!N71))="unknown",LOWER(TRIM('Meta import'!N71))="not applicable",LOWER(TRIM('Meta import'!N71))="n/a",LOWER(TRIM('Meta import'!N71))="na",LOWER(TRIM('Meta import'!N71))="pending",LOWER(TRIM('Meta import'!N71))="unavailable",LOWER(TRIM('Meta import'!N71))="denied",LOWER(TRIM('Meta import'!N71))="none",LOWER(TRIM('Meta import'!N71))="tbd",LOWER(TRIM('Meta import'!N71))="to be determined",LOWER(TRIM('Meta import'!N71))="-")),"spend",IF(OR('Meta import'!O71="",OR(LOWER(TRIM('Meta import'!O71))="unknown",LOWER(TRIM('Meta import'!O71))="not applicable",LOWER(TRIM('Meta import'!O71))="n/a",LOWER(TRIM('Meta import'!O71))="na",LOWER(TRIM('Meta import'!O71))="pending",LOWER(TRIM('Meta import'!O71))="unavailable",LOWER(TRIM('Meta import'!O71))="denied",LOWER(TRIM('Meta import'!O71))="none",LOWER(TRIM('Meta import'!O71))="tbd",LOWER(TRIM('Meta import'!O71))="to be determined",LOWER(TRIM('Meta import'!O71))="-")),"impressions",IF(OR('Meta import'!P71="",OR(LOWER(TRIM('Meta import'!P71))="unknown",LOWER(TRIM('Meta import'!P71))="not applicable",LOWER(TRIM('Meta import'!P71))="n/a",LOWER(TRIM('Meta import'!P71))="na",LOWER(TRIM('Meta import'!P71))="pending",LOWER(TRIM('Meta import'!P71))="unavailable",LOWER(TRIM('Meta import'!P71))="denied",LOWER(TRIM('Meta import'!P71))="none",LOWER(TRIM('Meta import'!P71))="tbd",LOWER(TRIM('Meta import'!P71))="to be determined",LOWER(TRIM('Meta import'!P71))="-")),"link_clicks",IF(OR('Meta import'!Q71="",OR(LOWER(TRIM('Meta import'!Q71))="unknown",LOWER(TRIM('Meta import'!Q71))="not applicable",LOWER(TRIM('Meta import'!Q71))="n/a",LOWER(TRIM('Meta import'!Q71))="na",LOWER(TRIM('Meta import'!Q71))="pending",LOWER(TRIM('Meta import'!Q71))="unavailable",LOWER(TRIM('Meta import'!Q71))="denied",LOWER(TRIM('Meta import'!Q71))="none",LOWER(TRIM('Meta import'!Q71))="tbd",LOWER(TRIM('Meta import'!Q71))="to be determined",LOWER(TRIM('Meta import'!Q71))="-")),"platform_action_name",IF(OR('Meta import'!R71="",OR(LOWER(TRIM('Meta import'!R71))="unknown",LOWER(TRIM('Meta import'!R71))="not applicable",LOWER(TRIM('Meta import'!R71))="n/a",LOWER(TRIM('Meta import'!R71))="na",LOWER(TRIM('Meta import'!R71))="pending",LOWER(TRIM('Meta import'!R71))="unavailable",LOWER(TRIM('Meta import'!R71))="denied",LOWER(TRIM('Meta import'!R71))="none",LOWER(TRIM('Meta import'!R71))="tbd",LOWER(TRIM('Meta import'!R71))="to be determined",LOWER(TRIM('Meta import'!R71))="-")),"platform_attributed_actions","source_row_id")))))))))))))))))),IF(D103="INVALID_NUMERIC",IF(NOT(ISNUMBER('Meta import'!N71)),"spend",IF(OR(NOT(ISNUMBER('Meta import'!O71)),'Meta import'!O71&lt;&gt;INT('Meta import'!O71)),"impressions",IF(OR(NOT(ISNUMBER('Meta import'!P71)),'Meta import'!P71&lt;&gt;INT('Meta import'!P71)),"link_clicks",IF(OR(NOT(ISNUMBER('Meta import'!R71)),'Meta import'!R71&lt;&gt;INT('Meta import'!R71)),"platform_attributed_actions","spend")))),IF(D103="NEGATIVE_VALUE",IF('Meta import'!N71&lt;0,"spend",IF('Meta import'!O71&lt;0,"impressions",IF('Meta import'!P71&lt;0,"link_clicks",IF('Meta import'!R71&lt;0,"platform_attributed_actions","spend")))),IF(D103="DUPLICATE_GRAIN_GROUP","ad_id",IF(D103="MIXED_ACCOUNT","account_id",IF(D103="MIXED_CURRENCY","currency",IF(D103="OUT_OF_SCOPE_WINDOW","date_start",IF(D103="MIXED_ACTION","platform_action_name","source_row_id"))))))))</x:f>
        <x:v>source_row_id</x:v>
      </x:c>
      <x:c r="D103" t="str">
        <x:f>IF('Meta import'!T71="","",'Meta import'!T71)</x:f>
      </x:c>
      <x:c r="E103" t="str">
        <x:f>IF(D103="","","Hold")</x:f>
      </x:c>
      <x:c r="F103" t="str">
        <x:f>IF(D103="","","Resolve the cited source row and refresh the report.")</x:f>
      </x:c>
      <x:c r="G103" t="str">
        <x:f>IF(D103="","",B103&amp;" "&amp;C103&amp;" "&amp;D103)</x:f>
      </x:c>
    </x:row>
    <x:row r="104">
      <x:c r="A104" t="str">
        <x:v>meta</x:v>
      </x:c>
      <x:c r="B104" t="str">
        <x:f>IF('Meta import'!A72="","",'Meta import'!A72)</x:f>
      </x:c>
      <x:c r="C104" t="str">
        <x:f>IF(D104="MISSING_OR_PLACEHOLDER",IF(OR('Meta import'!A72="",OR(LOWER(TRIM('Meta import'!A72))="unknown",LOWER(TRIM('Meta import'!A72))="not applicable",LOWER(TRIM('Meta import'!A72))="n/a",LOWER(TRIM('Meta import'!A72))="na",LOWER(TRIM('Meta import'!A72))="pending",LOWER(TRIM('Meta import'!A72))="unavailable",LOWER(TRIM('Meta import'!A72))="denied",LOWER(TRIM('Meta import'!A72))="none",LOWER(TRIM('Meta import'!A72))="tbd",LOWER(TRIM('Meta import'!A72))="to be determined",LOWER(TRIM('Meta import'!A72))="-")),"source_row_id",IF(OR('Meta import'!B72="",OR(LOWER(TRIM('Meta import'!B72))="unknown",LOWER(TRIM('Meta import'!B72))="not applicable",LOWER(TRIM('Meta import'!B72))="n/a",LOWER(TRIM('Meta import'!B72))="na",LOWER(TRIM('Meta import'!B72))="pending",LOWER(TRIM('Meta import'!B72))="unavailable",LOWER(TRIM('Meta import'!B72))="denied",LOWER(TRIM('Meta import'!B72))="none",LOWER(TRIM('Meta import'!B72))="tbd",LOWER(TRIM('Meta import'!B72))="to be determined",LOWER(TRIM('Meta import'!B72))="-")),"source_file",IF(OR('Meta import'!C72="",OR(LOWER(TRIM('Meta import'!C72))="unknown",LOWER(TRIM('Meta import'!C72))="not applicable",LOWER(TRIM('Meta import'!C72))="n/a",LOWER(TRIM('Meta import'!C72))="na",LOWER(TRIM('Meta import'!C72))="pending",LOWER(TRIM('Meta import'!C72))="unavailable",LOWER(TRIM('Meta import'!C72))="denied",LOWER(TRIM('Meta import'!C72))="none",LOWER(TRIM('Meta import'!C72))="tbd",LOWER(TRIM('Meta import'!C72))="to be determined",LOWER(TRIM('Meta import'!C72))="-")),"source_reference",IF(OR('Meta import'!D72="",OR(LOWER(TRIM('Meta import'!D72))="unknown",LOWER(TRIM('Meta import'!D72))="not applicable",LOWER(TRIM('Meta import'!D72))="n/a",LOWER(TRIM('Meta import'!D72))="na",LOWER(TRIM('Meta import'!D72))="pending",LOWER(TRIM('Meta import'!D72))="unavailable",LOWER(TRIM('Meta import'!D72))="denied",LOWER(TRIM('Meta import'!D72))="none",LOWER(TRIM('Meta import'!D72))="tbd",LOWER(TRIM('Meta import'!D72))="to be determined",LOWER(TRIM('Meta import'!D72))="-")),"account_id",IF(OR('Meta import'!E72="",OR(LOWER(TRIM('Meta import'!E72))="unknown",LOWER(TRIM('Meta import'!E72))="not applicable",LOWER(TRIM('Meta import'!E72))="n/a",LOWER(TRIM('Meta import'!E72))="na",LOWER(TRIM('Meta import'!E72))="pending",LOWER(TRIM('Meta import'!E72))="unavailable",LOWER(TRIM('Meta import'!E72))="denied",LOWER(TRIM('Meta import'!E72))="none",LOWER(TRIM('Meta import'!E72))="tbd",LOWER(TRIM('Meta import'!E72))="to be determined",LOWER(TRIM('Meta import'!E72))="-")),"campaign_id",IF(OR('Meta import'!F72="",OR(LOWER(TRIM('Meta import'!F72))="unknown",LOWER(TRIM('Meta import'!F72))="not applicable",LOWER(TRIM('Meta import'!F72))="n/a",LOWER(TRIM('Meta import'!F72))="na",LOWER(TRIM('Meta import'!F72))="pending",LOWER(TRIM('Meta import'!F72))="unavailable",LOWER(TRIM('Meta import'!F72))="denied",LOWER(TRIM('Meta import'!F72))="none",LOWER(TRIM('Meta import'!F72))="tbd",LOWER(TRIM('Meta import'!F72))="to be determined",LOWER(TRIM('Meta import'!F72))="-")),"campaign_name",IF(OR('Meta import'!G72="",OR(LOWER(TRIM('Meta import'!G72))="unknown",LOWER(TRIM('Meta import'!G72))="not applicable",LOWER(TRIM('Meta import'!G72))="n/a",LOWER(TRIM('Meta import'!G72))="na",LOWER(TRIM('Meta import'!G72))="pending",LOWER(TRIM('Meta import'!G72))="unavailable",LOWER(TRIM('Meta import'!G72))="denied",LOWER(TRIM('Meta import'!G72))="none",LOWER(TRIM('Meta import'!G72))="tbd",LOWER(TRIM('Meta import'!G72))="to be determined",LOWER(TRIM('Meta import'!G72))="-")),"adset_id",IF(OR('Meta import'!H72="",OR(LOWER(TRIM('Meta import'!H72))="unknown",LOWER(TRIM('Meta import'!H72))="not applicable",LOWER(TRIM('Meta import'!H72))="n/a",LOWER(TRIM('Meta import'!H72))="na",LOWER(TRIM('Meta import'!H72))="pending",LOWER(TRIM('Meta import'!H72))="unavailable",LOWER(TRIM('Meta import'!H72))="denied",LOWER(TRIM('Meta import'!H72))="none",LOWER(TRIM('Meta import'!H72))="tbd",LOWER(TRIM('Meta import'!H72))="to be determined",LOWER(TRIM('Meta import'!H72))="-")),"adset_name",IF(OR('Meta import'!I72="",OR(LOWER(TRIM('Meta import'!I72))="unknown",LOWER(TRIM('Meta import'!I72))="not applicable",LOWER(TRIM('Meta import'!I72))="n/a",LOWER(TRIM('Meta import'!I72))="na",LOWER(TRIM('Meta import'!I72))="pending",LOWER(TRIM('Meta import'!I72))="unavailable",LOWER(TRIM('Meta import'!I72))="denied",LOWER(TRIM('Meta import'!I72))="none",LOWER(TRIM('Meta import'!I72))="tbd",LOWER(TRIM('Meta import'!I72))="to be determined",LOWER(TRIM('Meta import'!I72))="-")),"ad_id",IF(OR('Meta import'!J72="",OR(LOWER(TRIM('Meta import'!J72))="unknown",LOWER(TRIM('Meta import'!J72))="not applicable",LOWER(TRIM('Meta import'!J72))="n/a",LOWER(TRIM('Meta import'!J72))="na",LOWER(TRIM('Meta import'!J72))="pending",LOWER(TRIM('Meta import'!J72))="unavailable",LOWER(TRIM('Meta import'!J72))="denied",LOWER(TRIM('Meta import'!J72))="none",LOWER(TRIM('Meta import'!J72))="tbd",LOWER(TRIM('Meta import'!J72))="to be determined",LOWER(TRIM('Meta import'!J72))="-")),"ad_name",IF(OR('Meta import'!K72="",OR(LOWER(TRIM('Meta import'!K72))="unknown",LOWER(TRIM('Meta import'!K72))="not applicable",LOWER(TRIM('Meta import'!K72))="n/a",LOWER(TRIM('Meta import'!K72))="na",LOWER(TRIM('Meta import'!K72))="pending",LOWER(TRIM('Meta import'!K72))="unavailable",LOWER(TRIM('Meta import'!K72))="denied",LOWER(TRIM('Meta import'!K72))="none",LOWER(TRIM('Meta import'!K72))="tbd",LOWER(TRIM('Meta import'!K72))="to be determined",LOWER(TRIM('Meta import'!K72))="-")),"date_start",IF(OR('Meta import'!L72="",OR(LOWER(TRIM('Meta import'!L72))="unknown",LOWER(TRIM('Meta import'!L72))="not applicable",LOWER(TRIM('Meta import'!L72))="n/a",LOWER(TRIM('Meta import'!L72))="na",LOWER(TRIM('Meta import'!L72))="pending",LOWER(TRIM('Meta import'!L72))="unavailable",LOWER(TRIM('Meta import'!L72))="denied",LOWER(TRIM('Meta import'!L72))="none",LOWER(TRIM('Meta import'!L72))="tbd",LOWER(TRIM('Meta import'!L72))="to be determined",LOWER(TRIM('Meta import'!L72))="-")),"date_stop",IF(OR('Meta import'!M72="",OR(LOWER(TRIM('Meta import'!M72))="unknown",LOWER(TRIM('Meta import'!M72))="not applicable",LOWER(TRIM('Meta import'!M72))="n/a",LOWER(TRIM('Meta import'!M72))="na",LOWER(TRIM('Meta import'!M72))="pending",LOWER(TRIM('Meta import'!M72))="unavailable",LOWER(TRIM('Meta import'!M72))="denied",LOWER(TRIM('Meta import'!M72))="none",LOWER(TRIM('Meta import'!M72))="tbd",LOWER(TRIM('Meta import'!M72))="to be determined",LOWER(TRIM('Meta import'!M72))="-")),"currency",IF(OR('Meta import'!N72="",OR(LOWER(TRIM('Meta import'!N72))="unknown",LOWER(TRIM('Meta import'!N72))="not applicable",LOWER(TRIM('Meta import'!N72))="n/a",LOWER(TRIM('Meta import'!N72))="na",LOWER(TRIM('Meta import'!N72))="pending",LOWER(TRIM('Meta import'!N72))="unavailable",LOWER(TRIM('Meta import'!N72))="denied",LOWER(TRIM('Meta import'!N72))="none",LOWER(TRIM('Meta import'!N72))="tbd",LOWER(TRIM('Meta import'!N72))="to be determined",LOWER(TRIM('Meta import'!N72))="-")),"spend",IF(OR('Meta import'!O72="",OR(LOWER(TRIM('Meta import'!O72))="unknown",LOWER(TRIM('Meta import'!O72))="not applicable",LOWER(TRIM('Meta import'!O72))="n/a",LOWER(TRIM('Meta import'!O72))="na",LOWER(TRIM('Meta import'!O72))="pending",LOWER(TRIM('Meta import'!O72))="unavailable",LOWER(TRIM('Meta import'!O72))="denied",LOWER(TRIM('Meta import'!O72))="none",LOWER(TRIM('Meta import'!O72))="tbd",LOWER(TRIM('Meta import'!O72))="to be determined",LOWER(TRIM('Meta import'!O72))="-")),"impressions",IF(OR('Meta import'!P72="",OR(LOWER(TRIM('Meta import'!P72))="unknown",LOWER(TRIM('Meta import'!P72))="not applicable",LOWER(TRIM('Meta import'!P72))="n/a",LOWER(TRIM('Meta import'!P72))="na",LOWER(TRIM('Meta import'!P72))="pending",LOWER(TRIM('Meta import'!P72))="unavailable",LOWER(TRIM('Meta import'!P72))="denied",LOWER(TRIM('Meta import'!P72))="none",LOWER(TRIM('Meta import'!P72))="tbd",LOWER(TRIM('Meta import'!P72))="to be determined",LOWER(TRIM('Meta import'!P72))="-")),"link_clicks",IF(OR('Meta import'!Q72="",OR(LOWER(TRIM('Meta import'!Q72))="unknown",LOWER(TRIM('Meta import'!Q72))="not applicable",LOWER(TRIM('Meta import'!Q72))="n/a",LOWER(TRIM('Meta import'!Q72))="na",LOWER(TRIM('Meta import'!Q72))="pending",LOWER(TRIM('Meta import'!Q72))="unavailable",LOWER(TRIM('Meta import'!Q72))="denied",LOWER(TRIM('Meta import'!Q72))="none",LOWER(TRIM('Meta import'!Q72))="tbd",LOWER(TRIM('Meta import'!Q72))="to be determined",LOWER(TRIM('Meta import'!Q72))="-")),"platform_action_name",IF(OR('Meta import'!R72="",OR(LOWER(TRIM('Meta import'!R72))="unknown",LOWER(TRIM('Meta import'!R72))="not applicable",LOWER(TRIM('Meta import'!R72))="n/a",LOWER(TRIM('Meta import'!R72))="na",LOWER(TRIM('Meta import'!R72))="pending",LOWER(TRIM('Meta import'!R72))="unavailable",LOWER(TRIM('Meta import'!R72))="denied",LOWER(TRIM('Meta import'!R72))="none",LOWER(TRIM('Meta import'!R72))="tbd",LOWER(TRIM('Meta import'!R72))="to be determined",LOWER(TRIM('Meta import'!R72))="-")),"platform_attributed_actions","source_row_id")))))))))))))))))),IF(D104="INVALID_NUMERIC",IF(NOT(ISNUMBER('Meta import'!N72)),"spend",IF(OR(NOT(ISNUMBER('Meta import'!O72)),'Meta import'!O72&lt;&gt;INT('Meta import'!O72)),"impressions",IF(OR(NOT(ISNUMBER('Meta import'!P72)),'Meta import'!P72&lt;&gt;INT('Meta import'!P72)),"link_clicks",IF(OR(NOT(ISNUMBER('Meta import'!R72)),'Meta import'!R72&lt;&gt;INT('Meta import'!R72)),"platform_attributed_actions","spend")))),IF(D104="NEGATIVE_VALUE",IF('Meta import'!N72&lt;0,"spend",IF('Meta import'!O72&lt;0,"impressions",IF('Meta import'!P72&lt;0,"link_clicks",IF('Meta import'!R72&lt;0,"platform_attributed_actions","spend")))),IF(D104="DUPLICATE_GRAIN_GROUP","ad_id",IF(D104="MIXED_ACCOUNT","account_id",IF(D104="MIXED_CURRENCY","currency",IF(D104="OUT_OF_SCOPE_WINDOW","date_start",IF(D104="MIXED_ACTION","platform_action_name","source_row_id"))))))))</x:f>
        <x:v>source_row_id</x:v>
      </x:c>
      <x:c r="D104" t="str">
        <x:f>IF('Meta import'!T72="","",'Meta import'!T72)</x:f>
      </x:c>
      <x:c r="E104" t="str">
        <x:f>IF(D104="","","Hold")</x:f>
      </x:c>
      <x:c r="F104" t="str">
        <x:f>IF(D104="","","Resolve the cited source row and refresh the report.")</x:f>
      </x:c>
      <x:c r="G104" t="str">
        <x:f>IF(D104="","",B104&amp;" "&amp;C104&amp;" "&amp;D104)</x:f>
      </x:c>
    </x:row>
    <x:row r="105">
      <x:c r="A105" t="str">
        <x:v>meta</x:v>
      </x:c>
      <x:c r="B105" t="str">
        <x:f>IF('Meta import'!A73="","",'Meta import'!A73)</x:f>
      </x:c>
      <x:c r="C105" t="str">
        <x:f>IF(D105="MISSING_OR_PLACEHOLDER",IF(OR('Meta import'!A73="",OR(LOWER(TRIM('Meta import'!A73))="unknown",LOWER(TRIM('Meta import'!A73))="not applicable",LOWER(TRIM('Meta import'!A73))="n/a",LOWER(TRIM('Meta import'!A73))="na",LOWER(TRIM('Meta import'!A73))="pending",LOWER(TRIM('Meta import'!A73))="unavailable",LOWER(TRIM('Meta import'!A73))="denied",LOWER(TRIM('Meta import'!A73))="none",LOWER(TRIM('Meta import'!A73))="tbd",LOWER(TRIM('Meta import'!A73))="to be determined",LOWER(TRIM('Meta import'!A73))="-")),"source_row_id",IF(OR('Meta import'!B73="",OR(LOWER(TRIM('Meta import'!B73))="unknown",LOWER(TRIM('Meta import'!B73))="not applicable",LOWER(TRIM('Meta import'!B73))="n/a",LOWER(TRIM('Meta import'!B73))="na",LOWER(TRIM('Meta import'!B73))="pending",LOWER(TRIM('Meta import'!B73))="unavailable",LOWER(TRIM('Meta import'!B73))="denied",LOWER(TRIM('Meta import'!B73))="none",LOWER(TRIM('Meta import'!B73))="tbd",LOWER(TRIM('Meta import'!B73))="to be determined",LOWER(TRIM('Meta import'!B73))="-")),"source_file",IF(OR('Meta import'!C73="",OR(LOWER(TRIM('Meta import'!C73))="unknown",LOWER(TRIM('Meta import'!C73))="not applicable",LOWER(TRIM('Meta import'!C73))="n/a",LOWER(TRIM('Meta import'!C73))="na",LOWER(TRIM('Meta import'!C73))="pending",LOWER(TRIM('Meta import'!C73))="unavailable",LOWER(TRIM('Meta import'!C73))="denied",LOWER(TRIM('Meta import'!C73))="none",LOWER(TRIM('Meta import'!C73))="tbd",LOWER(TRIM('Meta import'!C73))="to be determined",LOWER(TRIM('Meta import'!C73))="-")),"source_reference",IF(OR('Meta import'!D73="",OR(LOWER(TRIM('Meta import'!D73))="unknown",LOWER(TRIM('Meta import'!D73))="not applicable",LOWER(TRIM('Meta import'!D73))="n/a",LOWER(TRIM('Meta import'!D73))="na",LOWER(TRIM('Meta import'!D73))="pending",LOWER(TRIM('Meta import'!D73))="unavailable",LOWER(TRIM('Meta import'!D73))="denied",LOWER(TRIM('Meta import'!D73))="none",LOWER(TRIM('Meta import'!D73))="tbd",LOWER(TRIM('Meta import'!D73))="to be determined",LOWER(TRIM('Meta import'!D73))="-")),"account_id",IF(OR('Meta import'!E73="",OR(LOWER(TRIM('Meta import'!E73))="unknown",LOWER(TRIM('Meta import'!E73))="not applicable",LOWER(TRIM('Meta import'!E73))="n/a",LOWER(TRIM('Meta import'!E73))="na",LOWER(TRIM('Meta import'!E73))="pending",LOWER(TRIM('Meta import'!E73))="unavailable",LOWER(TRIM('Meta import'!E73))="denied",LOWER(TRIM('Meta import'!E73))="none",LOWER(TRIM('Meta import'!E73))="tbd",LOWER(TRIM('Meta import'!E73))="to be determined",LOWER(TRIM('Meta import'!E73))="-")),"campaign_id",IF(OR('Meta import'!F73="",OR(LOWER(TRIM('Meta import'!F73))="unknown",LOWER(TRIM('Meta import'!F73))="not applicable",LOWER(TRIM('Meta import'!F73))="n/a",LOWER(TRIM('Meta import'!F73))="na",LOWER(TRIM('Meta import'!F73))="pending",LOWER(TRIM('Meta import'!F73))="unavailable",LOWER(TRIM('Meta import'!F73))="denied",LOWER(TRIM('Meta import'!F73))="none",LOWER(TRIM('Meta import'!F73))="tbd",LOWER(TRIM('Meta import'!F73))="to be determined",LOWER(TRIM('Meta import'!F73))="-")),"campaign_name",IF(OR('Meta import'!G73="",OR(LOWER(TRIM('Meta import'!G73))="unknown",LOWER(TRIM('Meta import'!G73))="not applicable",LOWER(TRIM('Meta import'!G73))="n/a",LOWER(TRIM('Meta import'!G73))="na",LOWER(TRIM('Meta import'!G73))="pending",LOWER(TRIM('Meta import'!G73))="unavailable",LOWER(TRIM('Meta import'!G73))="denied",LOWER(TRIM('Meta import'!G73))="none",LOWER(TRIM('Meta import'!G73))="tbd",LOWER(TRIM('Meta import'!G73))="to be determined",LOWER(TRIM('Meta import'!G73))="-")),"adset_id",IF(OR('Meta import'!H73="",OR(LOWER(TRIM('Meta import'!H73))="unknown",LOWER(TRIM('Meta import'!H73))="not applicable",LOWER(TRIM('Meta import'!H73))="n/a",LOWER(TRIM('Meta import'!H73))="na",LOWER(TRIM('Meta import'!H73))="pending",LOWER(TRIM('Meta import'!H73))="unavailable",LOWER(TRIM('Meta import'!H73))="denied",LOWER(TRIM('Meta import'!H73))="none",LOWER(TRIM('Meta import'!H73))="tbd",LOWER(TRIM('Meta import'!H73))="to be determined",LOWER(TRIM('Meta import'!H73))="-")),"adset_name",IF(OR('Meta import'!I73="",OR(LOWER(TRIM('Meta import'!I73))="unknown",LOWER(TRIM('Meta import'!I73))="not applicable",LOWER(TRIM('Meta import'!I73))="n/a",LOWER(TRIM('Meta import'!I73))="na",LOWER(TRIM('Meta import'!I73))="pending",LOWER(TRIM('Meta import'!I73))="unavailable",LOWER(TRIM('Meta import'!I73))="denied",LOWER(TRIM('Meta import'!I73))="none",LOWER(TRIM('Meta import'!I73))="tbd",LOWER(TRIM('Meta import'!I73))="to be determined",LOWER(TRIM('Meta import'!I73))="-")),"ad_id",IF(OR('Meta import'!J73="",OR(LOWER(TRIM('Meta import'!J73))="unknown",LOWER(TRIM('Meta import'!J73))="not applicable",LOWER(TRIM('Meta import'!J73))="n/a",LOWER(TRIM('Meta import'!J73))="na",LOWER(TRIM('Meta import'!J73))="pending",LOWER(TRIM('Meta import'!J73))="unavailable",LOWER(TRIM('Meta import'!J73))="denied",LOWER(TRIM('Meta import'!J73))="none",LOWER(TRIM('Meta import'!J73))="tbd",LOWER(TRIM('Meta import'!J73))="to be determined",LOWER(TRIM('Meta import'!J73))="-")),"ad_name",IF(OR('Meta import'!K73="",OR(LOWER(TRIM('Meta import'!K73))="unknown",LOWER(TRIM('Meta import'!K73))="not applicable",LOWER(TRIM('Meta import'!K73))="n/a",LOWER(TRIM('Meta import'!K73))="na",LOWER(TRIM('Meta import'!K73))="pending",LOWER(TRIM('Meta import'!K73))="unavailable",LOWER(TRIM('Meta import'!K73))="denied",LOWER(TRIM('Meta import'!K73))="none",LOWER(TRIM('Meta import'!K73))="tbd",LOWER(TRIM('Meta import'!K73))="to be determined",LOWER(TRIM('Meta import'!K73))="-")),"date_start",IF(OR('Meta import'!L73="",OR(LOWER(TRIM('Meta import'!L73))="unknown",LOWER(TRIM('Meta import'!L73))="not applicable",LOWER(TRIM('Meta import'!L73))="n/a",LOWER(TRIM('Meta import'!L73))="na",LOWER(TRIM('Meta import'!L73))="pending",LOWER(TRIM('Meta import'!L73))="unavailable",LOWER(TRIM('Meta import'!L73))="denied",LOWER(TRIM('Meta import'!L73))="none",LOWER(TRIM('Meta import'!L73))="tbd",LOWER(TRIM('Meta import'!L73))="to be determined",LOWER(TRIM('Meta import'!L73))="-")),"date_stop",IF(OR('Meta import'!M73="",OR(LOWER(TRIM('Meta import'!M73))="unknown",LOWER(TRIM('Meta import'!M73))="not applicable",LOWER(TRIM('Meta import'!M73))="n/a",LOWER(TRIM('Meta import'!M73))="na",LOWER(TRIM('Meta import'!M73))="pending",LOWER(TRIM('Meta import'!M73))="unavailable",LOWER(TRIM('Meta import'!M73))="denied",LOWER(TRIM('Meta import'!M73))="none",LOWER(TRIM('Meta import'!M73))="tbd",LOWER(TRIM('Meta import'!M73))="to be determined",LOWER(TRIM('Meta import'!M73))="-")),"currency",IF(OR('Meta import'!N73="",OR(LOWER(TRIM('Meta import'!N73))="unknown",LOWER(TRIM('Meta import'!N73))="not applicable",LOWER(TRIM('Meta import'!N73))="n/a",LOWER(TRIM('Meta import'!N73))="na",LOWER(TRIM('Meta import'!N73))="pending",LOWER(TRIM('Meta import'!N73))="unavailable",LOWER(TRIM('Meta import'!N73))="denied",LOWER(TRIM('Meta import'!N73))="none",LOWER(TRIM('Meta import'!N73))="tbd",LOWER(TRIM('Meta import'!N73))="to be determined",LOWER(TRIM('Meta import'!N73))="-")),"spend",IF(OR('Meta import'!O73="",OR(LOWER(TRIM('Meta import'!O73))="unknown",LOWER(TRIM('Meta import'!O73))="not applicable",LOWER(TRIM('Meta import'!O73))="n/a",LOWER(TRIM('Meta import'!O73))="na",LOWER(TRIM('Meta import'!O73))="pending",LOWER(TRIM('Meta import'!O73))="unavailable",LOWER(TRIM('Meta import'!O73))="denied",LOWER(TRIM('Meta import'!O73))="none",LOWER(TRIM('Meta import'!O73))="tbd",LOWER(TRIM('Meta import'!O73))="to be determined",LOWER(TRIM('Meta import'!O73))="-")),"impressions",IF(OR('Meta import'!P73="",OR(LOWER(TRIM('Meta import'!P73))="unknown",LOWER(TRIM('Meta import'!P73))="not applicable",LOWER(TRIM('Meta import'!P73))="n/a",LOWER(TRIM('Meta import'!P73))="na",LOWER(TRIM('Meta import'!P73))="pending",LOWER(TRIM('Meta import'!P73))="unavailable",LOWER(TRIM('Meta import'!P73))="denied",LOWER(TRIM('Meta import'!P73))="none",LOWER(TRIM('Meta import'!P73))="tbd",LOWER(TRIM('Meta import'!P73))="to be determined",LOWER(TRIM('Meta import'!P73))="-")),"link_clicks",IF(OR('Meta import'!Q73="",OR(LOWER(TRIM('Meta import'!Q73))="unknown",LOWER(TRIM('Meta import'!Q73))="not applicable",LOWER(TRIM('Meta import'!Q73))="n/a",LOWER(TRIM('Meta import'!Q73))="na",LOWER(TRIM('Meta import'!Q73))="pending",LOWER(TRIM('Meta import'!Q73))="unavailable",LOWER(TRIM('Meta import'!Q73))="denied",LOWER(TRIM('Meta import'!Q73))="none",LOWER(TRIM('Meta import'!Q73))="tbd",LOWER(TRIM('Meta import'!Q73))="to be determined",LOWER(TRIM('Meta import'!Q73))="-")),"platform_action_name",IF(OR('Meta import'!R73="",OR(LOWER(TRIM('Meta import'!R73))="unknown",LOWER(TRIM('Meta import'!R73))="not applicable",LOWER(TRIM('Meta import'!R73))="n/a",LOWER(TRIM('Meta import'!R73))="na",LOWER(TRIM('Meta import'!R73))="pending",LOWER(TRIM('Meta import'!R73))="unavailable",LOWER(TRIM('Meta import'!R73))="denied",LOWER(TRIM('Meta import'!R73))="none",LOWER(TRIM('Meta import'!R73))="tbd",LOWER(TRIM('Meta import'!R73))="to be determined",LOWER(TRIM('Meta import'!R73))="-")),"platform_attributed_actions","source_row_id")))))))))))))))))),IF(D105="INVALID_NUMERIC",IF(NOT(ISNUMBER('Meta import'!N73)),"spend",IF(OR(NOT(ISNUMBER('Meta import'!O73)),'Meta import'!O73&lt;&gt;INT('Meta import'!O73)),"impressions",IF(OR(NOT(ISNUMBER('Meta import'!P73)),'Meta import'!P73&lt;&gt;INT('Meta import'!P73)),"link_clicks",IF(OR(NOT(ISNUMBER('Meta import'!R73)),'Meta import'!R73&lt;&gt;INT('Meta import'!R73)),"platform_attributed_actions","spend")))),IF(D105="NEGATIVE_VALUE",IF('Meta import'!N73&lt;0,"spend",IF('Meta import'!O73&lt;0,"impressions",IF('Meta import'!P73&lt;0,"link_clicks",IF('Meta import'!R73&lt;0,"platform_attributed_actions","spend")))),IF(D105="DUPLICATE_GRAIN_GROUP","ad_id",IF(D105="MIXED_ACCOUNT","account_id",IF(D105="MIXED_CURRENCY","currency",IF(D105="OUT_OF_SCOPE_WINDOW","date_start",IF(D105="MIXED_ACTION","platform_action_name","source_row_id"))))))))</x:f>
        <x:v>source_row_id</x:v>
      </x:c>
      <x:c r="D105" t="str">
        <x:f>IF('Meta import'!T73="","",'Meta import'!T73)</x:f>
      </x:c>
      <x:c r="E105" t="str">
        <x:f>IF(D105="","","Hold")</x:f>
      </x:c>
      <x:c r="F105" t="str">
        <x:f>IF(D105="","","Resolve the cited source row and refresh the report.")</x:f>
      </x:c>
      <x:c r="G105" t="str">
        <x:f>IF(D105="","",B105&amp;" "&amp;C105&amp;" "&amp;D105)</x:f>
      </x:c>
    </x:row>
    <x:row r="106">
      <x:c r="A106" t="str">
        <x:v>meta</x:v>
      </x:c>
      <x:c r="B106" t="str">
        <x:f>IF('Meta import'!A74="","",'Meta import'!A74)</x:f>
      </x:c>
      <x:c r="C106" t="str">
        <x:f>IF(D106="MISSING_OR_PLACEHOLDER",IF(OR('Meta import'!A74="",OR(LOWER(TRIM('Meta import'!A74))="unknown",LOWER(TRIM('Meta import'!A74))="not applicable",LOWER(TRIM('Meta import'!A74))="n/a",LOWER(TRIM('Meta import'!A74))="na",LOWER(TRIM('Meta import'!A74))="pending",LOWER(TRIM('Meta import'!A74))="unavailable",LOWER(TRIM('Meta import'!A74))="denied",LOWER(TRIM('Meta import'!A74))="none",LOWER(TRIM('Meta import'!A74))="tbd",LOWER(TRIM('Meta import'!A74))="to be determined",LOWER(TRIM('Meta import'!A74))="-")),"source_row_id",IF(OR('Meta import'!B74="",OR(LOWER(TRIM('Meta import'!B74))="unknown",LOWER(TRIM('Meta import'!B74))="not applicable",LOWER(TRIM('Meta import'!B74))="n/a",LOWER(TRIM('Meta import'!B74))="na",LOWER(TRIM('Meta import'!B74))="pending",LOWER(TRIM('Meta import'!B74))="unavailable",LOWER(TRIM('Meta import'!B74))="denied",LOWER(TRIM('Meta import'!B74))="none",LOWER(TRIM('Meta import'!B74))="tbd",LOWER(TRIM('Meta import'!B74))="to be determined",LOWER(TRIM('Meta import'!B74))="-")),"source_file",IF(OR('Meta import'!C74="",OR(LOWER(TRIM('Meta import'!C74))="unknown",LOWER(TRIM('Meta import'!C74))="not applicable",LOWER(TRIM('Meta import'!C74))="n/a",LOWER(TRIM('Meta import'!C74))="na",LOWER(TRIM('Meta import'!C74))="pending",LOWER(TRIM('Meta import'!C74))="unavailable",LOWER(TRIM('Meta import'!C74))="denied",LOWER(TRIM('Meta import'!C74))="none",LOWER(TRIM('Meta import'!C74))="tbd",LOWER(TRIM('Meta import'!C74))="to be determined",LOWER(TRIM('Meta import'!C74))="-")),"source_reference",IF(OR('Meta import'!D74="",OR(LOWER(TRIM('Meta import'!D74))="unknown",LOWER(TRIM('Meta import'!D74))="not applicable",LOWER(TRIM('Meta import'!D74))="n/a",LOWER(TRIM('Meta import'!D74))="na",LOWER(TRIM('Meta import'!D74))="pending",LOWER(TRIM('Meta import'!D74))="unavailable",LOWER(TRIM('Meta import'!D74))="denied",LOWER(TRIM('Meta import'!D74))="none",LOWER(TRIM('Meta import'!D74))="tbd",LOWER(TRIM('Meta import'!D74))="to be determined",LOWER(TRIM('Meta import'!D74))="-")),"account_id",IF(OR('Meta import'!E74="",OR(LOWER(TRIM('Meta import'!E74))="unknown",LOWER(TRIM('Meta import'!E74))="not applicable",LOWER(TRIM('Meta import'!E74))="n/a",LOWER(TRIM('Meta import'!E74))="na",LOWER(TRIM('Meta import'!E74))="pending",LOWER(TRIM('Meta import'!E74))="unavailable",LOWER(TRIM('Meta import'!E74))="denied",LOWER(TRIM('Meta import'!E74))="none",LOWER(TRIM('Meta import'!E74))="tbd",LOWER(TRIM('Meta import'!E74))="to be determined",LOWER(TRIM('Meta import'!E74))="-")),"campaign_id",IF(OR('Meta import'!F74="",OR(LOWER(TRIM('Meta import'!F74))="unknown",LOWER(TRIM('Meta import'!F74))="not applicable",LOWER(TRIM('Meta import'!F74))="n/a",LOWER(TRIM('Meta import'!F74))="na",LOWER(TRIM('Meta import'!F74))="pending",LOWER(TRIM('Meta import'!F74))="unavailable",LOWER(TRIM('Meta import'!F74))="denied",LOWER(TRIM('Meta import'!F74))="none",LOWER(TRIM('Meta import'!F74))="tbd",LOWER(TRIM('Meta import'!F74))="to be determined",LOWER(TRIM('Meta import'!F74))="-")),"campaign_name",IF(OR('Meta import'!G74="",OR(LOWER(TRIM('Meta import'!G74))="unknown",LOWER(TRIM('Meta import'!G74))="not applicable",LOWER(TRIM('Meta import'!G74))="n/a",LOWER(TRIM('Meta import'!G74))="na",LOWER(TRIM('Meta import'!G74))="pending",LOWER(TRIM('Meta import'!G74))="unavailable",LOWER(TRIM('Meta import'!G74))="denied",LOWER(TRIM('Meta import'!G74))="none",LOWER(TRIM('Meta import'!G74))="tbd",LOWER(TRIM('Meta import'!G74))="to be determined",LOWER(TRIM('Meta import'!G74))="-")),"adset_id",IF(OR('Meta import'!H74="",OR(LOWER(TRIM('Meta import'!H74))="unknown",LOWER(TRIM('Meta import'!H74))="not applicable",LOWER(TRIM('Meta import'!H74))="n/a",LOWER(TRIM('Meta import'!H74))="na",LOWER(TRIM('Meta import'!H74))="pending",LOWER(TRIM('Meta import'!H74))="unavailable",LOWER(TRIM('Meta import'!H74))="denied",LOWER(TRIM('Meta import'!H74))="none",LOWER(TRIM('Meta import'!H74))="tbd",LOWER(TRIM('Meta import'!H74))="to be determined",LOWER(TRIM('Meta import'!H74))="-")),"adset_name",IF(OR('Meta import'!I74="",OR(LOWER(TRIM('Meta import'!I74))="unknown",LOWER(TRIM('Meta import'!I74))="not applicable",LOWER(TRIM('Meta import'!I74))="n/a",LOWER(TRIM('Meta import'!I74))="na",LOWER(TRIM('Meta import'!I74))="pending",LOWER(TRIM('Meta import'!I74))="unavailable",LOWER(TRIM('Meta import'!I74))="denied",LOWER(TRIM('Meta import'!I74))="none",LOWER(TRIM('Meta import'!I74))="tbd",LOWER(TRIM('Meta import'!I74))="to be determined",LOWER(TRIM('Meta import'!I74))="-")),"ad_id",IF(OR('Meta import'!J74="",OR(LOWER(TRIM('Meta import'!J74))="unknown",LOWER(TRIM('Meta import'!J74))="not applicable",LOWER(TRIM('Meta import'!J74))="n/a",LOWER(TRIM('Meta import'!J74))="na",LOWER(TRIM('Meta import'!J74))="pending",LOWER(TRIM('Meta import'!J74))="unavailable",LOWER(TRIM('Meta import'!J74))="denied",LOWER(TRIM('Meta import'!J74))="none",LOWER(TRIM('Meta import'!J74))="tbd",LOWER(TRIM('Meta import'!J74))="to be determined",LOWER(TRIM('Meta import'!J74))="-")),"ad_name",IF(OR('Meta import'!K74="",OR(LOWER(TRIM('Meta import'!K74))="unknown",LOWER(TRIM('Meta import'!K74))="not applicable",LOWER(TRIM('Meta import'!K74))="n/a",LOWER(TRIM('Meta import'!K74))="na",LOWER(TRIM('Meta import'!K74))="pending",LOWER(TRIM('Meta import'!K74))="unavailable",LOWER(TRIM('Meta import'!K74))="denied",LOWER(TRIM('Meta import'!K74))="none",LOWER(TRIM('Meta import'!K74))="tbd",LOWER(TRIM('Meta import'!K74))="to be determined",LOWER(TRIM('Meta import'!K74))="-")),"date_start",IF(OR('Meta import'!L74="",OR(LOWER(TRIM('Meta import'!L74))="unknown",LOWER(TRIM('Meta import'!L74))="not applicable",LOWER(TRIM('Meta import'!L74))="n/a",LOWER(TRIM('Meta import'!L74))="na",LOWER(TRIM('Meta import'!L74))="pending",LOWER(TRIM('Meta import'!L74))="unavailable",LOWER(TRIM('Meta import'!L74))="denied",LOWER(TRIM('Meta import'!L74))="none",LOWER(TRIM('Meta import'!L74))="tbd",LOWER(TRIM('Meta import'!L74))="to be determined",LOWER(TRIM('Meta import'!L74))="-")),"date_stop",IF(OR('Meta import'!M74="",OR(LOWER(TRIM('Meta import'!M74))="unknown",LOWER(TRIM('Meta import'!M74))="not applicable",LOWER(TRIM('Meta import'!M74))="n/a",LOWER(TRIM('Meta import'!M74))="na",LOWER(TRIM('Meta import'!M74))="pending",LOWER(TRIM('Meta import'!M74))="unavailable",LOWER(TRIM('Meta import'!M74))="denied",LOWER(TRIM('Meta import'!M74))="none",LOWER(TRIM('Meta import'!M74))="tbd",LOWER(TRIM('Meta import'!M74))="to be determined",LOWER(TRIM('Meta import'!M74))="-")),"currency",IF(OR('Meta import'!N74="",OR(LOWER(TRIM('Meta import'!N74))="unknown",LOWER(TRIM('Meta import'!N74))="not applicable",LOWER(TRIM('Meta import'!N74))="n/a",LOWER(TRIM('Meta import'!N74))="na",LOWER(TRIM('Meta import'!N74))="pending",LOWER(TRIM('Meta import'!N74))="unavailable",LOWER(TRIM('Meta import'!N74))="denied",LOWER(TRIM('Meta import'!N74))="none",LOWER(TRIM('Meta import'!N74))="tbd",LOWER(TRIM('Meta import'!N74))="to be determined",LOWER(TRIM('Meta import'!N74))="-")),"spend",IF(OR('Meta import'!O74="",OR(LOWER(TRIM('Meta import'!O74))="unknown",LOWER(TRIM('Meta import'!O74))="not applicable",LOWER(TRIM('Meta import'!O74))="n/a",LOWER(TRIM('Meta import'!O74))="na",LOWER(TRIM('Meta import'!O74))="pending",LOWER(TRIM('Meta import'!O74))="unavailable",LOWER(TRIM('Meta import'!O74))="denied",LOWER(TRIM('Meta import'!O74))="none",LOWER(TRIM('Meta import'!O74))="tbd",LOWER(TRIM('Meta import'!O74))="to be determined",LOWER(TRIM('Meta import'!O74))="-")),"impressions",IF(OR('Meta import'!P74="",OR(LOWER(TRIM('Meta import'!P74))="unknown",LOWER(TRIM('Meta import'!P74))="not applicable",LOWER(TRIM('Meta import'!P74))="n/a",LOWER(TRIM('Meta import'!P74))="na",LOWER(TRIM('Meta import'!P74))="pending",LOWER(TRIM('Meta import'!P74))="unavailable",LOWER(TRIM('Meta import'!P74))="denied",LOWER(TRIM('Meta import'!P74))="none",LOWER(TRIM('Meta import'!P74))="tbd",LOWER(TRIM('Meta import'!P74))="to be determined",LOWER(TRIM('Meta import'!P74))="-")),"link_clicks",IF(OR('Meta import'!Q74="",OR(LOWER(TRIM('Meta import'!Q74))="unknown",LOWER(TRIM('Meta import'!Q74))="not applicable",LOWER(TRIM('Meta import'!Q74))="n/a",LOWER(TRIM('Meta import'!Q74))="na",LOWER(TRIM('Meta import'!Q74))="pending",LOWER(TRIM('Meta import'!Q74))="unavailable",LOWER(TRIM('Meta import'!Q74))="denied",LOWER(TRIM('Meta import'!Q74))="none",LOWER(TRIM('Meta import'!Q74))="tbd",LOWER(TRIM('Meta import'!Q74))="to be determined",LOWER(TRIM('Meta import'!Q74))="-")),"platform_action_name",IF(OR('Meta import'!R74="",OR(LOWER(TRIM('Meta import'!R74))="unknown",LOWER(TRIM('Meta import'!R74))="not applicable",LOWER(TRIM('Meta import'!R74))="n/a",LOWER(TRIM('Meta import'!R74))="na",LOWER(TRIM('Meta import'!R74))="pending",LOWER(TRIM('Meta import'!R74))="unavailable",LOWER(TRIM('Meta import'!R74))="denied",LOWER(TRIM('Meta import'!R74))="none",LOWER(TRIM('Meta import'!R74))="tbd",LOWER(TRIM('Meta import'!R74))="to be determined",LOWER(TRIM('Meta import'!R74))="-")),"platform_attributed_actions","source_row_id")))))))))))))))))),IF(D106="INVALID_NUMERIC",IF(NOT(ISNUMBER('Meta import'!N74)),"spend",IF(OR(NOT(ISNUMBER('Meta import'!O74)),'Meta import'!O74&lt;&gt;INT('Meta import'!O74)),"impressions",IF(OR(NOT(ISNUMBER('Meta import'!P74)),'Meta import'!P74&lt;&gt;INT('Meta import'!P74)),"link_clicks",IF(OR(NOT(ISNUMBER('Meta import'!R74)),'Meta import'!R74&lt;&gt;INT('Meta import'!R74)),"platform_attributed_actions","spend")))),IF(D106="NEGATIVE_VALUE",IF('Meta import'!N74&lt;0,"spend",IF('Meta import'!O74&lt;0,"impressions",IF('Meta import'!P74&lt;0,"link_clicks",IF('Meta import'!R74&lt;0,"platform_attributed_actions","spend")))),IF(D106="DUPLICATE_GRAIN_GROUP","ad_id",IF(D106="MIXED_ACCOUNT","account_id",IF(D106="MIXED_CURRENCY","currency",IF(D106="OUT_OF_SCOPE_WINDOW","date_start",IF(D106="MIXED_ACTION","platform_action_name","source_row_id"))))))))</x:f>
        <x:v>source_row_id</x:v>
      </x:c>
      <x:c r="D106" t="str">
        <x:f>IF('Meta import'!T74="","",'Meta import'!T74)</x:f>
      </x:c>
      <x:c r="E106" t="str">
        <x:f>IF(D106="","","Hold")</x:f>
      </x:c>
      <x:c r="F106" t="str">
        <x:f>IF(D106="","","Resolve the cited source row and refresh the report.")</x:f>
      </x:c>
      <x:c r="G106" t="str">
        <x:f>IF(D106="","",B106&amp;" "&amp;C106&amp;" "&amp;D106)</x:f>
      </x:c>
    </x:row>
    <x:row r="107">
      <x:c r="A107" t="str">
        <x:v>meta</x:v>
      </x:c>
      <x:c r="B107" t="str">
        <x:f>IF('Meta import'!A75="","",'Meta import'!A75)</x:f>
      </x:c>
      <x:c r="C107" t="str">
        <x:f>IF(D107="MISSING_OR_PLACEHOLDER",IF(OR('Meta import'!A75="",OR(LOWER(TRIM('Meta import'!A75))="unknown",LOWER(TRIM('Meta import'!A75))="not applicable",LOWER(TRIM('Meta import'!A75))="n/a",LOWER(TRIM('Meta import'!A75))="na",LOWER(TRIM('Meta import'!A75))="pending",LOWER(TRIM('Meta import'!A75))="unavailable",LOWER(TRIM('Meta import'!A75))="denied",LOWER(TRIM('Meta import'!A75))="none",LOWER(TRIM('Meta import'!A75))="tbd",LOWER(TRIM('Meta import'!A75))="to be determined",LOWER(TRIM('Meta import'!A75))="-")),"source_row_id",IF(OR('Meta import'!B75="",OR(LOWER(TRIM('Meta import'!B75))="unknown",LOWER(TRIM('Meta import'!B75))="not applicable",LOWER(TRIM('Meta import'!B75))="n/a",LOWER(TRIM('Meta import'!B75))="na",LOWER(TRIM('Meta import'!B75))="pending",LOWER(TRIM('Meta import'!B75))="unavailable",LOWER(TRIM('Meta import'!B75))="denied",LOWER(TRIM('Meta import'!B75))="none",LOWER(TRIM('Meta import'!B75))="tbd",LOWER(TRIM('Meta import'!B75))="to be determined",LOWER(TRIM('Meta import'!B75))="-")),"source_file",IF(OR('Meta import'!C75="",OR(LOWER(TRIM('Meta import'!C75))="unknown",LOWER(TRIM('Meta import'!C75))="not applicable",LOWER(TRIM('Meta import'!C75))="n/a",LOWER(TRIM('Meta import'!C75))="na",LOWER(TRIM('Meta import'!C75))="pending",LOWER(TRIM('Meta import'!C75))="unavailable",LOWER(TRIM('Meta import'!C75))="denied",LOWER(TRIM('Meta import'!C75))="none",LOWER(TRIM('Meta import'!C75))="tbd",LOWER(TRIM('Meta import'!C75))="to be determined",LOWER(TRIM('Meta import'!C75))="-")),"source_reference",IF(OR('Meta import'!D75="",OR(LOWER(TRIM('Meta import'!D75))="unknown",LOWER(TRIM('Meta import'!D75))="not applicable",LOWER(TRIM('Meta import'!D75))="n/a",LOWER(TRIM('Meta import'!D75))="na",LOWER(TRIM('Meta import'!D75))="pending",LOWER(TRIM('Meta import'!D75))="unavailable",LOWER(TRIM('Meta import'!D75))="denied",LOWER(TRIM('Meta import'!D75))="none",LOWER(TRIM('Meta import'!D75))="tbd",LOWER(TRIM('Meta import'!D75))="to be determined",LOWER(TRIM('Meta import'!D75))="-")),"account_id",IF(OR('Meta import'!E75="",OR(LOWER(TRIM('Meta import'!E75))="unknown",LOWER(TRIM('Meta import'!E75))="not applicable",LOWER(TRIM('Meta import'!E75))="n/a",LOWER(TRIM('Meta import'!E75))="na",LOWER(TRIM('Meta import'!E75))="pending",LOWER(TRIM('Meta import'!E75))="unavailable",LOWER(TRIM('Meta import'!E75))="denied",LOWER(TRIM('Meta import'!E75))="none",LOWER(TRIM('Meta import'!E75))="tbd",LOWER(TRIM('Meta import'!E75))="to be determined",LOWER(TRIM('Meta import'!E75))="-")),"campaign_id",IF(OR('Meta import'!F75="",OR(LOWER(TRIM('Meta import'!F75))="unknown",LOWER(TRIM('Meta import'!F75))="not applicable",LOWER(TRIM('Meta import'!F75))="n/a",LOWER(TRIM('Meta import'!F75))="na",LOWER(TRIM('Meta import'!F75))="pending",LOWER(TRIM('Meta import'!F75))="unavailable",LOWER(TRIM('Meta import'!F75))="denied",LOWER(TRIM('Meta import'!F75))="none",LOWER(TRIM('Meta import'!F75))="tbd",LOWER(TRIM('Meta import'!F75))="to be determined",LOWER(TRIM('Meta import'!F75))="-")),"campaign_name",IF(OR('Meta import'!G75="",OR(LOWER(TRIM('Meta import'!G75))="unknown",LOWER(TRIM('Meta import'!G75))="not applicable",LOWER(TRIM('Meta import'!G75))="n/a",LOWER(TRIM('Meta import'!G75))="na",LOWER(TRIM('Meta import'!G75))="pending",LOWER(TRIM('Meta import'!G75))="unavailable",LOWER(TRIM('Meta import'!G75))="denied",LOWER(TRIM('Meta import'!G75))="none",LOWER(TRIM('Meta import'!G75))="tbd",LOWER(TRIM('Meta import'!G75))="to be determined",LOWER(TRIM('Meta import'!G75))="-")),"adset_id",IF(OR('Meta import'!H75="",OR(LOWER(TRIM('Meta import'!H75))="unknown",LOWER(TRIM('Meta import'!H75))="not applicable",LOWER(TRIM('Meta import'!H75))="n/a",LOWER(TRIM('Meta import'!H75))="na",LOWER(TRIM('Meta import'!H75))="pending",LOWER(TRIM('Meta import'!H75))="unavailable",LOWER(TRIM('Meta import'!H75))="denied",LOWER(TRIM('Meta import'!H75))="none",LOWER(TRIM('Meta import'!H75))="tbd",LOWER(TRIM('Meta import'!H75))="to be determined",LOWER(TRIM('Meta import'!H75))="-")),"adset_name",IF(OR('Meta import'!I75="",OR(LOWER(TRIM('Meta import'!I75))="unknown",LOWER(TRIM('Meta import'!I75))="not applicable",LOWER(TRIM('Meta import'!I75))="n/a",LOWER(TRIM('Meta import'!I75))="na",LOWER(TRIM('Meta import'!I75))="pending",LOWER(TRIM('Meta import'!I75))="unavailable",LOWER(TRIM('Meta import'!I75))="denied",LOWER(TRIM('Meta import'!I75))="none",LOWER(TRIM('Meta import'!I75))="tbd",LOWER(TRIM('Meta import'!I75))="to be determined",LOWER(TRIM('Meta import'!I75))="-")),"ad_id",IF(OR('Meta import'!J75="",OR(LOWER(TRIM('Meta import'!J75))="unknown",LOWER(TRIM('Meta import'!J75))="not applicable",LOWER(TRIM('Meta import'!J75))="n/a",LOWER(TRIM('Meta import'!J75))="na",LOWER(TRIM('Meta import'!J75))="pending",LOWER(TRIM('Meta import'!J75))="unavailable",LOWER(TRIM('Meta import'!J75))="denied",LOWER(TRIM('Meta import'!J75))="none",LOWER(TRIM('Meta import'!J75))="tbd",LOWER(TRIM('Meta import'!J75))="to be determined",LOWER(TRIM('Meta import'!J75))="-")),"ad_name",IF(OR('Meta import'!K75="",OR(LOWER(TRIM('Meta import'!K75))="unknown",LOWER(TRIM('Meta import'!K75))="not applicable",LOWER(TRIM('Meta import'!K75))="n/a",LOWER(TRIM('Meta import'!K75))="na",LOWER(TRIM('Meta import'!K75))="pending",LOWER(TRIM('Meta import'!K75))="unavailable",LOWER(TRIM('Meta import'!K75))="denied",LOWER(TRIM('Meta import'!K75))="none",LOWER(TRIM('Meta import'!K75))="tbd",LOWER(TRIM('Meta import'!K75))="to be determined",LOWER(TRIM('Meta import'!K75))="-")),"date_start",IF(OR('Meta import'!L75="",OR(LOWER(TRIM('Meta import'!L75))="unknown",LOWER(TRIM('Meta import'!L75))="not applicable",LOWER(TRIM('Meta import'!L75))="n/a",LOWER(TRIM('Meta import'!L75))="na",LOWER(TRIM('Meta import'!L75))="pending",LOWER(TRIM('Meta import'!L75))="unavailable",LOWER(TRIM('Meta import'!L75))="denied",LOWER(TRIM('Meta import'!L75))="none",LOWER(TRIM('Meta import'!L75))="tbd",LOWER(TRIM('Meta import'!L75))="to be determined",LOWER(TRIM('Meta import'!L75))="-")),"date_stop",IF(OR('Meta import'!M75="",OR(LOWER(TRIM('Meta import'!M75))="unknown",LOWER(TRIM('Meta import'!M75))="not applicable",LOWER(TRIM('Meta import'!M75))="n/a",LOWER(TRIM('Meta import'!M75))="na",LOWER(TRIM('Meta import'!M75))="pending",LOWER(TRIM('Meta import'!M75))="unavailable",LOWER(TRIM('Meta import'!M75))="denied",LOWER(TRIM('Meta import'!M75))="none",LOWER(TRIM('Meta import'!M75))="tbd",LOWER(TRIM('Meta import'!M75))="to be determined",LOWER(TRIM('Meta import'!M75))="-")),"currency",IF(OR('Meta import'!N75="",OR(LOWER(TRIM('Meta import'!N75))="unknown",LOWER(TRIM('Meta import'!N75))="not applicable",LOWER(TRIM('Meta import'!N75))="n/a",LOWER(TRIM('Meta import'!N75))="na",LOWER(TRIM('Meta import'!N75))="pending",LOWER(TRIM('Meta import'!N75))="unavailable",LOWER(TRIM('Meta import'!N75))="denied",LOWER(TRIM('Meta import'!N75))="none",LOWER(TRIM('Meta import'!N75))="tbd",LOWER(TRIM('Meta import'!N75))="to be determined",LOWER(TRIM('Meta import'!N75))="-")),"spend",IF(OR('Meta import'!O75="",OR(LOWER(TRIM('Meta import'!O75))="unknown",LOWER(TRIM('Meta import'!O75))="not applicable",LOWER(TRIM('Meta import'!O75))="n/a",LOWER(TRIM('Meta import'!O75))="na",LOWER(TRIM('Meta import'!O75))="pending",LOWER(TRIM('Meta import'!O75))="unavailable",LOWER(TRIM('Meta import'!O75))="denied",LOWER(TRIM('Meta import'!O75))="none",LOWER(TRIM('Meta import'!O75))="tbd",LOWER(TRIM('Meta import'!O75))="to be determined",LOWER(TRIM('Meta import'!O75))="-")),"impressions",IF(OR('Meta import'!P75="",OR(LOWER(TRIM('Meta import'!P75))="unknown",LOWER(TRIM('Meta import'!P75))="not applicable",LOWER(TRIM('Meta import'!P75))="n/a",LOWER(TRIM('Meta import'!P75))="na",LOWER(TRIM('Meta import'!P75))="pending",LOWER(TRIM('Meta import'!P75))="unavailable",LOWER(TRIM('Meta import'!P75))="denied",LOWER(TRIM('Meta import'!P75))="none",LOWER(TRIM('Meta import'!P75))="tbd",LOWER(TRIM('Meta import'!P75))="to be determined",LOWER(TRIM('Meta import'!P75))="-")),"link_clicks",IF(OR('Meta import'!Q75="",OR(LOWER(TRIM('Meta import'!Q75))="unknown",LOWER(TRIM('Meta import'!Q75))="not applicable",LOWER(TRIM('Meta import'!Q75))="n/a",LOWER(TRIM('Meta import'!Q75))="na",LOWER(TRIM('Meta import'!Q75))="pending",LOWER(TRIM('Meta import'!Q75))="unavailable",LOWER(TRIM('Meta import'!Q75))="denied",LOWER(TRIM('Meta import'!Q75))="none",LOWER(TRIM('Meta import'!Q75))="tbd",LOWER(TRIM('Meta import'!Q75))="to be determined",LOWER(TRIM('Meta import'!Q75))="-")),"platform_action_name",IF(OR('Meta import'!R75="",OR(LOWER(TRIM('Meta import'!R75))="unknown",LOWER(TRIM('Meta import'!R75))="not applicable",LOWER(TRIM('Meta import'!R75))="n/a",LOWER(TRIM('Meta import'!R75))="na",LOWER(TRIM('Meta import'!R75))="pending",LOWER(TRIM('Meta import'!R75))="unavailable",LOWER(TRIM('Meta import'!R75))="denied",LOWER(TRIM('Meta import'!R75))="none",LOWER(TRIM('Meta import'!R75))="tbd",LOWER(TRIM('Meta import'!R75))="to be determined",LOWER(TRIM('Meta import'!R75))="-")),"platform_attributed_actions","source_row_id")))))))))))))))))),IF(D107="INVALID_NUMERIC",IF(NOT(ISNUMBER('Meta import'!N75)),"spend",IF(OR(NOT(ISNUMBER('Meta import'!O75)),'Meta import'!O75&lt;&gt;INT('Meta import'!O75)),"impressions",IF(OR(NOT(ISNUMBER('Meta import'!P75)),'Meta import'!P75&lt;&gt;INT('Meta import'!P75)),"link_clicks",IF(OR(NOT(ISNUMBER('Meta import'!R75)),'Meta import'!R75&lt;&gt;INT('Meta import'!R75)),"platform_attributed_actions","spend")))),IF(D107="NEGATIVE_VALUE",IF('Meta import'!N75&lt;0,"spend",IF('Meta import'!O75&lt;0,"impressions",IF('Meta import'!P75&lt;0,"link_clicks",IF('Meta import'!R75&lt;0,"platform_attributed_actions","spend")))),IF(D107="DUPLICATE_GRAIN_GROUP","ad_id",IF(D107="MIXED_ACCOUNT","account_id",IF(D107="MIXED_CURRENCY","currency",IF(D107="OUT_OF_SCOPE_WINDOW","date_start",IF(D107="MIXED_ACTION","platform_action_name","source_row_id"))))))))</x:f>
        <x:v>source_row_id</x:v>
      </x:c>
      <x:c r="D107" t="str">
        <x:f>IF('Meta import'!T75="","",'Meta import'!T75)</x:f>
      </x:c>
      <x:c r="E107" t="str">
        <x:f>IF(D107="","","Hold")</x:f>
      </x:c>
      <x:c r="F107" t="str">
        <x:f>IF(D107="","","Resolve the cited source row and refresh the report.")</x:f>
      </x:c>
      <x:c r="G107" t="str">
        <x:f>IF(D107="","",B107&amp;" "&amp;C107&amp;" "&amp;D107)</x:f>
      </x:c>
    </x:row>
    <x:row r="108">
      <x:c r="A108" t="str">
        <x:v>meta</x:v>
      </x:c>
      <x:c r="B108" t="str">
        <x:f>IF('Meta import'!A76="","",'Meta import'!A76)</x:f>
      </x:c>
      <x:c r="C108" t="str">
        <x:f>IF(D108="MISSING_OR_PLACEHOLDER",IF(OR('Meta import'!A76="",OR(LOWER(TRIM('Meta import'!A76))="unknown",LOWER(TRIM('Meta import'!A76))="not applicable",LOWER(TRIM('Meta import'!A76))="n/a",LOWER(TRIM('Meta import'!A76))="na",LOWER(TRIM('Meta import'!A76))="pending",LOWER(TRIM('Meta import'!A76))="unavailable",LOWER(TRIM('Meta import'!A76))="denied",LOWER(TRIM('Meta import'!A76))="none",LOWER(TRIM('Meta import'!A76))="tbd",LOWER(TRIM('Meta import'!A76))="to be determined",LOWER(TRIM('Meta import'!A76))="-")),"source_row_id",IF(OR('Meta import'!B76="",OR(LOWER(TRIM('Meta import'!B76))="unknown",LOWER(TRIM('Meta import'!B76))="not applicable",LOWER(TRIM('Meta import'!B76))="n/a",LOWER(TRIM('Meta import'!B76))="na",LOWER(TRIM('Meta import'!B76))="pending",LOWER(TRIM('Meta import'!B76))="unavailable",LOWER(TRIM('Meta import'!B76))="denied",LOWER(TRIM('Meta import'!B76))="none",LOWER(TRIM('Meta import'!B76))="tbd",LOWER(TRIM('Meta import'!B76))="to be determined",LOWER(TRIM('Meta import'!B76))="-")),"source_file",IF(OR('Meta import'!C76="",OR(LOWER(TRIM('Meta import'!C76))="unknown",LOWER(TRIM('Meta import'!C76))="not applicable",LOWER(TRIM('Meta import'!C76))="n/a",LOWER(TRIM('Meta import'!C76))="na",LOWER(TRIM('Meta import'!C76))="pending",LOWER(TRIM('Meta import'!C76))="unavailable",LOWER(TRIM('Meta import'!C76))="denied",LOWER(TRIM('Meta import'!C76))="none",LOWER(TRIM('Meta import'!C76))="tbd",LOWER(TRIM('Meta import'!C76))="to be determined",LOWER(TRIM('Meta import'!C76))="-")),"source_reference",IF(OR('Meta import'!D76="",OR(LOWER(TRIM('Meta import'!D76))="unknown",LOWER(TRIM('Meta import'!D76))="not applicable",LOWER(TRIM('Meta import'!D76))="n/a",LOWER(TRIM('Meta import'!D76))="na",LOWER(TRIM('Meta import'!D76))="pending",LOWER(TRIM('Meta import'!D76))="unavailable",LOWER(TRIM('Meta import'!D76))="denied",LOWER(TRIM('Meta import'!D76))="none",LOWER(TRIM('Meta import'!D76))="tbd",LOWER(TRIM('Meta import'!D76))="to be determined",LOWER(TRIM('Meta import'!D76))="-")),"account_id",IF(OR('Meta import'!E76="",OR(LOWER(TRIM('Meta import'!E76))="unknown",LOWER(TRIM('Meta import'!E76))="not applicable",LOWER(TRIM('Meta import'!E76))="n/a",LOWER(TRIM('Meta import'!E76))="na",LOWER(TRIM('Meta import'!E76))="pending",LOWER(TRIM('Meta import'!E76))="unavailable",LOWER(TRIM('Meta import'!E76))="denied",LOWER(TRIM('Meta import'!E76))="none",LOWER(TRIM('Meta import'!E76))="tbd",LOWER(TRIM('Meta import'!E76))="to be determined",LOWER(TRIM('Meta import'!E76))="-")),"campaign_id",IF(OR('Meta import'!F76="",OR(LOWER(TRIM('Meta import'!F76))="unknown",LOWER(TRIM('Meta import'!F76))="not applicable",LOWER(TRIM('Meta import'!F76))="n/a",LOWER(TRIM('Meta import'!F76))="na",LOWER(TRIM('Meta import'!F76))="pending",LOWER(TRIM('Meta import'!F76))="unavailable",LOWER(TRIM('Meta import'!F76))="denied",LOWER(TRIM('Meta import'!F76))="none",LOWER(TRIM('Meta import'!F76))="tbd",LOWER(TRIM('Meta import'!F76))="to be determined",LOWER(TRIM('Meta import'!F76))="-")),"campaign_name",IF(OR('Meta import'!G76="",OR(LOWER(TRIM('Meta import'!G76))="unknown",LOWER(TRIM('Meta import'!G76))="not applicable",LOWER(TRIM('Meta import'!G76))="n/a",LOWER(TRIM('Meta import'!G76))="na",LOWER(TRIM('Meta import'!G76))="pending",LOWER(TRIM('Meta import'!G76))="unavailable",LOWER(TRIM('Meta import'!G76))="denied",LOWER(TRIM('Meta import'!G76))="none",LOWER(TRIM('Meta import'!G76))="tbd",LOWER(TRIM('Meta import'!G76))="to be determined",LOWER(TRIM('Meta import'!G76))="-")),"adset_id",IF(OR('Meta import'!H76="",OR(LOWER(TRIM('Meta import'!H76))="unknown",LOWER(TRIM('Meta import'!H76))="not applicable",LOWER(TRIM('Meta import'!H76))="n/a",LOWER(TRIM('Meta import'!H76))="na",LOWER(TRIM('Meta import'!H76))="pending",LOWER(TRIM('Meta import'!H76))="unavailable",LOWER(TRIM('Meta import'!H76))="denied",LOWER(TRIM('Meta import'!H76))="none",LOWER(TRIM('Meta import'!H76))="tbd",LOWER(TRIM('Meta import'!H76))="to be determined",LOWER(TRIM('Meta import'!H76))="-")),"adset_name",IF(OR('Meta import'!I76="",OR(LOWER(TRIM('Meta import'!I76))="unknown",LOWER(TRIM('Meta import'!I76))="not applicable",LOWER(TRIM('Meta import'!I76))="n/a",LOWER(TRIM('Meta import'!I76))="na",LOWER(TRIM('Meta import'!I76))="pending",LOWER(TRIM('Meta import'!I76))="unavailable",LOWER(TRIM('Meta import'!I76))="denied",LOWER(TRIM('Meta import'!I76))="none",LOWER(TRIM('Meta import'!I76))="tbd",LOWER(TRIM('Meta import'!I76))="to be determined",LOWER(TRIM('Meta import'!I76))="-")),"ad_id",IF(OR('Meta import'!J76="",OR(LOWER(TRIM('Meta import'!J76))="unknown",LOWER(TRIM('Meta import'!J76))="not applicable",LOWER(TRIM('Meta import'!J76))="n/a",LOWER(TRIM('Meta import'!J76))="na",LOWER(TRIM('Meta import'!J76))="pending",LOWER(TRIM('Meta import'!J76))="unavailable",LOWER(TRIM('Meta import'!J76))="denied",LOWER(TRIM('Meta import'!J76))="none",LOWER(TRIM('Meta import'!J76))="tbd",LOWER(TRIM('Meta import'!J76))="to be determined",LOWER(TRIM('Meta import'!J76))="-")),"ad_name",IF(OR('Meta import'!K76="",OR(LOWER(TRIM('Meta import'!K76))="unknown",LOWER(TRIM('Meta import'!K76))="not applicable",LOWER(TRIM('Meta import'!K76))="n/a",LOWER(TRIM('Meta import'!K76))="na",LOWER(TRIM('Meta import'!K76))="pending",LOWER(TRIM('Meta import'!K76))="unavailable",LOWER(TRIM('Meta import'!K76))="denied",LOWER(TRIM('Meta import'!K76))="none",LOWER(TRIM('Meta import'!K76))="tbd",LOWER(TRIM('Meta import'!K76))="to be determined",LOWER(TRIM('Meta import'!K76))="-")),"date_start",IF(OR('Meta import'!L76="",OR(LOWER(TRIM('Meta import'!L76))="unknown",LOWER(TRIM('Meta import'!L76))="not applicable",LOWER(TRIM('Meta import'!L76))="n/a",LOWER(TRIM('Meta import'!L76))="na",LOWER(TRIM('Meta import'!L76))="pending",LOWER(TRIM('Meta import'!L76))="unavailable",LOWER(TRIM('Meta import'!L76))="denied",LOWER(TRIM('Meta import'!L76))="none",LOWER(TRIM('Meta import'!L76))="tbd",LOWER(TRIM('Meta import'!L76))="to be determined",LOWER(TRIM('Meta import'!L76))="-")),"date_stop",IF(OR('Meta import'!M76="",OR(LOWER(TRIM('Meta import'!M76))="unknown",LOWER(TRIM('Meta import'!M76))="not applicable",LOWER(TRIM('Meta import'!M76))="n/a",LOWER(TRIM('Meta import'!M76))="na",LOWER(TRIM('Meta import'!M76))="pending",LOWER(TRIM('Meta import'!M76))="unavailable",LOWER(TRIM('Meta import'!M76))="denied",LOWER(TRIM('Meta import'!M76))="none",LOWER(TRIM('Meta import'!M76))="tbd",LOWER(TRIM('Meta import'!M76))="to be determined",LOWER(TRIM('Meta import'!M76))="-")),"currency",IF(OR('Meta import'!N76="",OR(LOWER(TRIM('Meta import'!N76))="unknown",LOWER(TRIM('Meta import'!N76))="not applicable",LOWER(TRIM('Meta import'!N76))="n/a",LOWER(TRIM('Meta import'!N76))="na",LOWER(TRIM('Meta import'!N76))="pending",LOWER(TRIM('Meta import'!N76))="unavailable",LOWER(TRIM('Meta import'!N76))="denied",LOWER(TRIM('Meta import'!N76))="none",LOWER(TRIM('Meta import'!N76))="tbd",LOWER(TRIM('Meta import'!N76))="to be determined",LOWER(TRIM('Meta import'!N76))="-")),"spend",IF(OR('Meta import'!O76="",OR(LOWER(TRIM('Meta import'!O76))="unknown",LOWER(TRIM('Meta import'!O76))="not applicable",LOWER(TRIM('Meta import'!O76))="n/a",LOWER(TRIM('Meta import'!O76))="na",LOWER(TRIM('Meta import'!O76))="pending",LOWER(TRIM('Meta import'!O76))="unavailable",LOWER(TRIM('Meta import'!O76))="denied",LOWER(TRIM('Meta import'!O76))="none",LOWER(TRIM('Meta import'!O76))="tbd",LOWER(TRIM('Meta import'!O76))="to be determined",LOWER(TRIM('Meta import'!O76))="-")),"impressions",IF(OR('Meta import'!P76="",OR(LOWER(TRIM('Meta import'!P76))="unknown",LOWER(TRIM('Meta import'!P76))="not applicable",LOWER(TRIM('Meta import'!P76))="n/a",LOWER(TRIM('Meta import'!P76))="na",LOWER(TRIM('Meta import'!P76))="pending",LOWER(TRIM('Meta import'!P76))="unavailable",LOWER(TRIM('Meta import'!P76))="denied",LOWER(TRIM('Meta import'!P76))="none",LOWER(TRIM('Meta import'!P76))="tbd",LOWER(TRIM('Meta import'!P76))="to be determined",LOWER(TRIM('Meta import'!P76))="-")),"link_clicks",IF(OR('Meta import'!Q76="",OR(LOWER(TRIM('Meta import'!Q76))="unknown",LOWER(TRIM('Meta import'!Q76))="not applicable",LOWER(TRIM('Meta import'!Q76))="n/a",LOWER(TRIM('Meta import'!Q76))="na",LOWER(TRIM('Meta import'!Q76))="pending",LOWER(TRIM('Meta import'!Q76))="unavailable",LOWER(TRIM('Meta import'!Q76))="denied",LOWER(TRIM('Meta import'!Q76))="none",LOWER(TRIM('Meta import'!Q76))="tbd",LOWER(TRIM('Meta import'!Q76))="to be determined",LOWER(TRIM('Meta import'!Q76))="-")),"platform_action_name",IF(OR('Meta import'!R76="",OR(LOWER(TRIM('Meta import'!R76))="unknown",LOWER(TRIM('Meta import'!R76))="not applicable",LOWER(TRIM('Meta import'!R76))="n/a",LOWER(TRIM('Meta import'!R76))="na",LOWER(TRIM('Meta import'!R76))="pending",LOWER(TRIM('Meta import'!R76))="unavailable",LOWER(TRIM('Meta import'!R76))="denied",LOWER(TRIM('Meta import'!R76))="none",LOWER(TRIM('Meta import'!R76))="tbd",LOWER(TRIM('Meta import'!R76))="to be determined",LOWER(TRIM('Meta import'!R76))="-")),"platform_attributed_actions","source_row_id")))))))))))))))))),IF(D108="INVALID_NUMERIC",IF(NOT(ISNUMBER('Meta import'!N76)),"spend",IF(OR(NOT(ISNUMBER('Meta import'!O76)),'Meta import'!O76&lt;&gt;INT('Meta import'!O76)),"impressions",IF(OR(NOT(ISNUMBER('Meta import'!P76)),'Meta import'!P76&lt;&gt;INT('Meta import'!P76)),"link_clicks",IF(OR(NOT(ISNUMBER('Meta import'!R76)),'Meta import'!R76&lt;&gt;INT('Meta import'!R76)),"platform_attributed_actions","spend")))),IF(D108="NEGATIVE_VALUE",IF('Meta import'!N76&lt;0,"spend",IF('Meta import'!O76&lt;0,"impressions",IF('Meta import'!P76&lt;0,"link_clicks",IF('Meta import'!R76&lt;0,"platform_attributed_actions","spend")))),IF(D108="DUPLICATE_GRAIN_GROUP","ad_id",IF(D108="MIXED_ACCOUNT","account_id",IF(D108="MIXED_CURRENCY","currency",IF(D108="OUT_OF_SCOPE_WINDOW","date_start",IF(D108="MIXED_ACTION","platform_action_name","source_row_id"))))))))</x:f>
        <x:v>source_row_id</x:v>
      </x:c>
      <x:c r="D108" t="str">
        <x:f>IF('Meta import'!T76="","",'Meta import'!T76)</x:f>
      </x:c>
      <x:c r="E108" t="str">
        <x:f>IF(D108="","","Hold")</x:f>
      </x:c>
      <x:c r="F108" t="str">
        <x:f>IF(D108="","","Resolve the cited source row and refresh the report.")</x:f>
      </x:c>
      <x:c r="G108" t="str">
        <x:f>IF(D108="","",B108&amp;" "&amp;C108&amp;" "&amp;D108)</x:f>
      </x:c>
    </x:row>
    <x:row r="109">
      <x:c r="A109" t="str">
        <x:v>meta</x:v>
      </x:c>
      <x:c r="B109" t="str">
        <x:f>IF('Meta import'!A77="","",'Meta import'!A77)</x:f>
      </x:c>
      <x:c r="C109" t="str">
        <x:f>IF(D109="MISSING_OR_PLACEHOLDER",IF(OR('Meta import'!A77="",OR(LOWER(TRIM('Meta import'!A77))="unknown",LOWER(TRIM('Meta import'!A77))="not applicable",LOWER(TRIM('Meta import'!A77))="n/a",LOWER(TRIM('Meta import'!A77))="na",LOWER(TRIM('Meta import'!A77))="pending",LOWER(TRIM('Meta import'!A77))="unavailable",LOWER(TRIM('Meta import'!A77))="denied",LOWER(TRIM('Meta import'!A77))="none",LOWER(TRIM('Meta import'!A77))="tbd",LOWER(TRIM('Meta import'!A77))="to be determined",LOWER(TRIM('Meta import'!A77))="-")),"source_row_id",IF(OR('Meta import'!B77="",OR(LOWER(TRIM('Meta import'!B77))="unknown",LOWER(TRIM('Meta import'!B77))="not applicable",LOWER(TRIM('Meta import'!B77))="n/a",LOWER(TRIM('Meta import'!B77))="na",LOWER(TRIM('Meta import'!B77))="pending",LOWER(TRIM('Meta import'!B77))="unavailable",LOWER(TRIM('Meta import'!B77))="denied",LOWER(TRIM('Meta import'!B77))="none",LOWER(TRIM('Meta import'!B77))="tbd",LOWER(TRIM('Meta import'!B77))="to be determined",LOWER(TRIM('Meta import'!B77))="-")),"source_file",IF(OR('Meta import'!C77="",OR(LOWER(TRIM('Meta import'!C77))="unknown",LOWER(TRIM('Meta import'!C77))="not applicable",LOWER(TRIM('Meta import'!C77))="n/a",LOWER(TRIM('Meta import'!C77))="na",LOWER(TRIM('Meta import'!C77))="pending",LOWER(TRIM('Meta import'!C77))="unavailable",LOWER(TRIM('Meta import'!C77))="denied",LOWER(TRIM('Meta import'!C77))="none",LOWER(TRIM('Meta import'!C77))="tbd",LOWER(TRIM('Meta import'!C77))="to be determined",LOWER(TRIM('Meta import'!C77))="-")),"source_reference",IF(OR('Meta import'!D77="",OR(LOWER(TRIM('Meta import'!D77))="unknown",LOWER(TRIM('Meta import'!D77))="not applicable",LOWER(TRIM('Meta import'!D77))="n/a",LOWER(TRIM('Meta import'!D77))="na",LOWER(TRIM('Meta import'!D77))="pending",LOWER(TRIM('Meta import'!D77))="unavailable",LOWER(TRIM('Meta import'!D77))="denied",LOWER(TRIM('Meta import'!D77))="none",LOWER(TRIM('Meta import'!D77))="tbd",LOWER(TRIM('Meta import'!D77))="to be determined",LOWER(TRIM('Meta import'!D77))="-")),"account_id",IF(OR('Meta import'!E77="",OR(LOWER(TRIM('Meta import'!E77))="unknown",LOWER(TRIM('Meta import'!E77))="not applicable",LOWER(TRIM('Meta import'!E77))="n/a",LOWER(TRIM('Meta import'!E77))="na",LOWER(TRIM('Meta import'!E77))="pending",LOWER(TRIM('Meta import'!E77))="unavailable",LOWER(TRIM('Meta import'!E77))="denied",LOWER(TRIM('Meta import'!E77))="none",LOWER(TRIM('Meta import'!E77))="tbd",LOWER(TRIM('Meta import'!E77))="to be determined",LOWER(TRIM('Meta import'!E77))="-")),"campaign_id",IF(OR('Meta import'!F77="",OR(LOWER(TRIM('Meta import'!F77))="unknown",LOWER(TRIM('Meta import'!F77))="not applicable",LOWER(TRIM('Meta import'!F77))="n/a",LOWER(TRIM('Meta import'!F77))="na",LOWER(TRIM('Meta import'!F77))="pending",LOWER(TRIM('Meta import'!F77))="unavailable",LOWER(TRIM('Meta import'!F77))="denied",LOWER(TRIM('Meta import'!F77))="none",LOWER(TRIM('Meta import'!F77))="tbd",LOWER(TRIM('Meta import'!F77))="to be determined",LOWER(TRIM('Meta import'!F77))="-")),"campaign_name",IF(OR('Meta import'!G77="",OR(LOWER(TRIM('Meta import'!G77))="unknown",LOWER(TRIM('Meta import'!G77))="not applicable",LOWER(TRIM('Meta import'!G77))="n/a",LOWER(TRIM('Meta import'!G77))="na",LOWER(TRIM('Meta import'!G77))="pending",LOWER(TRIM('Meta import'!G77))="unavailable",LOWER(TRIM('Meta import'!G77))="denied",LOWER(TRIM('Meta import'!G77))="none",LOWER(TRIM('Meta import'!G77))="tbd",LOWER(TRIM('Meta import'!G77))="to be determined",LOWER(TRIM('Meta import'!G77))="-")),"adset_id",IF(OR('Meta import'!H77="",OR(LOWER(TRIM('Meta import'!H77))="unknown",LOWER(TRIM('Meta import'!H77))="not applicable",LOWER(TRIM('Meta import'!H77))="n/a",LOWER(TRIM('Meta import'!H77))="na",LOWER(TRIM('Meta import'!H77))="pending",LOWER(TRIM('Meta import'!H77))="unavailable",LOWER(TRIM('Meta import'!H77))="denied",LOWER(TRIM('Meta import'!H77))="none",LOWER(TRIM('Meta import'!H77))="tbd",LOWER(TRIM('Meta import'!H77))="to be determined",LOWER(TRIM('Meta import'!H77))="-")),"adset_name",IF(OR('Meta import'!I77="",OR(LOWER(TRIM('Meta import'!I77))="unknown",LOWER(TRIM('Meta import'!I77))="not applicable",LOWER(TRIM('Meta import'!I77))="n/a",LOWER(TRIM('Meta import'!I77))="na",LOWER(TRIM('Meta import'!I77))="pending",LOWER(TRIM('Meta import'!I77))="unavailable",LOWER(TRIM('Meta import'!I77))="denied",LOWER(TRIM('Meta import'!I77))="none",LOWER(TRIM('Meta import'!I77))="tbd",LOWER(TRIM('Meta import'!I77))="to be determined",LOWER(TRIM('Meta import'!I77))="-")),"ad_id",IF(OR('Meta import'!J77="",OR(LOWER(TRIM('Meta import'!J77))="unknown",LOWER(TRIM('Meta import'!J77))="not applicable",LOWER(TRIM('Meta import'!J77))="n/a",LOWER(TRIM('Meta import'!J77))="na",LOWER(TRIM('Meta import'!J77))="pending",LOWER(TRIM('Meta import'!J77))="unavailable",LOWER(TRIM('Meta import'!J77))="denied",LOWER(TRIM('Meta import'!J77))="none",LOWER(TRIM('Meta import'!J77))="tbd",LOWER(TRIM('Meta import'!J77))="to be determined",LOWER(TRIM('Meta import'!J77))="-")),"ad_name",IF(OR('Meta import'!K77="",OR(LOWER(TRIM('Meta import'!K77))="unknown",LOWER(TRIM('Meta import'!K77))="not applicable",LOWER(TRIM('Meta import'!K77))="n/a",LOWER(TRIM('Meta import'!K77))="na",LOWER(TRIM('Meta import'!K77))="pending",LOWER(TRIM('Meta import'!K77))="unavailable",LOWER(TRIM('Meta import'!K77))="denied",LOWER(TRIM('Meta import'!K77))="none",LOWER(TRIM('Meta import'!K77))="tbd",LOWER(TRIM('Meta import'!K77))="to be determined",LOWER(TRIM('Meta import'!K77))="-")),"date_start",IF(OR('Meta import'!L77="",OR(LOWER(TRIM('Meta import'!L77))="unknown",LOWER(TRIM('Meta import'!L77))="not applicable",LOWER(TRIM('Meta import'!L77))="n/a",LOWER(TRIM('Meta import'!L77))="na",LOWER(TRIM('Meta import'!L77))="pending",LOWER(TRIM('Meta import'!L77))="unavailable",LOWER(TRIM('Meta import'!L77))="denied",LOWER(TRIM('Meta import'!L77))="none",LOWER(TRIM('Meta import'!L77))="tbd",LOWER(TRIM('Meta import'!L77))="to be determined",LOWER(TRIM('Meta import'!L77))="-")),"date_stop",IF(OR('Meta import'!M77="",OR(LOWER(TRIM('Meta import'!M77))="unknown",LOWER(TRIM('Meta import'!M77))="not applicable",LOWER(TRIM('Meta import'!M77))="n/a",LOWER(TRIM('Meta import'!M77))="na",LOWER(TRIM('Meta import'!M77))="pending",LOWER(TRIM('Meta import'!M77))="unavailable",LOWER(TRIM('Meta import'!M77))="denied",LOWER(TRIM('Meta import'!M77))="none",LOWER(TRIM('Meta import'!M77))="tbd",LOWER(TRIM('Meta import'!M77))="to be determined",LOWER(TRIM('Meta import'!M77))="-")),"currency",IF(OR('Meta import'!N77="",OR(LOWER(TRIM('Meta import'!N77))="unknown",LOWER(TRIM('Meta import'!N77))="not applicable",LOWER(TRIM('Meta import'!N77))="n/a",LOWER(TRIM('Meta import'!N77))="na",LOWER(TRIM('Meta import'!N77))="pending",LOWER(TRIM('Meta import'!N77))="unavailable",LOWER(TRIM('Meta import'!N77))="denied",LOWER(TRIM('Meta import'!N77))="none",LOWER(TRIM('Meta import'!N77))="tbd",LOWER(TRIM('Meta import'!N77))="to be determined",LOWER(TRIM('Meta import'!N77))="-")),"spend",IF(OR('Meta import'!O77="",OR(LOWER(TRIM('Meta import'!O77))="unknown",LOWER(TRIM('Meta import'!O77))="not applicable",LOWER(TRIM('Meta import'!O77))="n/a",LOWER(TRIM('Meta import'!O77))="na",LOWER(TRIM('Meta import'!O77))="pending",LOWER(TRIM('Meta import'!O77))="unavailable",LOWER(TRIM('Meta import'!O77))="denied",LOWER(TRIM('Meta import'!O77))="none",LOWER(TRIM('Meta import'!O77))="tbd",LOWER(TRIM('Meta import'!O77))="to be determined",LOWER(TRIM('Meta import'!O77))="-")),"impressions",IF(OR('Meta import'!P77="",OR(LOWER(TRIM('Meta import'!P77))="unknown",LOWER(TRIM('Meta import'!P77))="not applicable",LOWER(TRIM('Meta import'!P77))="n/a",LOWER(TRIM('Meta import'!P77))="na",LOWER(TRIM('Meta import'!P77))="pending",LOWER(TRIM('Meta import'!P77))="unavailable",LOWER(TRIM('Meta import'!P77))="denied",LOWER(TRIM('Meta import'!P77))="none",LOWER(TRIM('Meta import'!P77))="tbd",LOWER(TRIM('Meta import'!P77))="to be determined",LOWER(TRIM('Meta import'!P77))="-")),"link_clicks",IF(OR('Meta import'!Q77="",OR(LOWER(TRIM('Meta import'!Q77))="unknown",LOWER(TRIM('Meta import'!Q77))="not applicable",LOWER(TRIM('Meta import'!Q77))="n/a",LOWER(TRIM('Meta import'!Q77))="na",LOWER(TRIM('Meta import'!Q77))="pending",LOWER(TRIM('Meta import'!Q77))="unavailable",LOWER(TRIM('Meta import'!Q77))="denied",LOWER(TRIM('Meta import'!Q77))="none",LOWER(TRIM('Meta import'!Q77))="tbd",LOWER(TRIM('Meta import'!Q77))="to be determined",LOWER(TRIM('Meta import'!Q77))="-")),"platform_action_name",IF(OR('Meta import'!R77="",OR(LOWER(TRIM('Meta import'!R77))="unknown",LOWER(TRIM('Meta import'!R77))="not applicable",LOWER(TRIM('Meta import'!R77))="n/a",LOWER(TRIM('Meta import'!R77))="na",LOWER(TRIM('Meta import'!R77))="pending",LOWER(TRIM('Meta import'!R77))="unavailable",LOWER(TRIM('Meta import'!R77))="denied",LOWER(TRIM('Meta import'!R77))="none",LOWER(TRIM('Meta import'!R77))="tbd",LOWER(TRIM('Meta import'!R77))="to be determined",LOWER(TRIM('Meta import'!R77))="-")),"platform_attributed_actions","source_row_id")))))))))))))))))),IF(D109="INVALID_NUMERIC",IF(NOT(ISNUMBER('Meta import'!N77)),"spend",IF(OR(NOT(ISNUMBER('Meta import'!O77)),'Meta import'!O77&lt;&gt;INT('Meta import'!O77)),"impressions",IF(OR(NOT(ISNUMBER('Meta import'!P77)),'Meta import'!P77&lt;&gt;INT('Meta import'!P77)),"link_clicks",IF(OR(NOT(ISNUMBER('Meta import'!R77)),'Meta import'!R77&lt;&gt;INT('Meta import'!R77)),"platform_attributed_actions","spend")))),IF(D109="NEGATIVE_VALUE",IF('Meta import'!N77&lt;0,"spend",IF('Meta import'!O77&lt;0,"impressions",IF('Meta import'!P77&lt;0,"link_clicks",IF('Meta import'!R77&lt;0,"platform_attributed_actions","spend")))),IF(D109="DUPLICATE_GRAIN_GROUP","ad_id",IF(D109="MIXED_ACCOUNT","account_id",IF(D109="MIXED_CURRENCY","currency",IF(D109="OUT_OF_SCOPE_WINDOW","date_start",IF(D109="MIXED_ACTION","platform_action_name","source_row_id"))))))))</x:f>
        <x:v>source_row_id</x:v>
      </x:c>
      <x:c r="D109" t="str">
        <x:f>IF('Meta import'!T77="","",'Meta import'!T77)</x:f>
      </x:c>
      <x:c r="E109" t="str">
        <x:f>IF(D109="","","Hold")</x:f>
      </x:c>
      <x:c r="F109" t="str">
        <x:f>IF(D109="","","Resolve the cited source row and refresh the report.")</x:f>
      </x:c>
      <x:c r="G109" t="str">
        <x:f>IF(D109="","",B109&amp;" "&amp;C109&amp;" "&amp;D109)</x:f>
      </x:c>
    </x:row>
    <x:row r="110">
      <x:c r="A110" t="str">
        <x:v>meta</x:v>
      </x:c>
      <x:c r="B110" t="str">
        <x:f>IF('Meta import'!A78="","",'Meta import'!A78)</x:f>
      </x:c>
      <x:c r="C110" t="str">
        <x:f>IF(D110="MISSING_OR_PLACEHOLDER",IF(OR('Meta import'!A78="",OR(LOWER(TRIM('Meta import'!A78))="unknown",LOWER(TRIM('Meta import'!A78))="not applicable",LOWER(TRIM('Meta import'!A78))="n/a",LOWER(TRIM('Meta import'!A78))="na",LOWER(TRIM('Meta import'!A78))="pending",LOWER(TRIM('Meta import'!A78))="unavailable",LOWER(TRIM('Meta import'!A78))="denied",LOWER(TRIM('Meta import'!A78))="none",LOWER(TRIM('Meta import'!A78))="tbd",LOWER(TRIM('Meta import'!A78))="to be determined",LOWER(TRIM('Meta import'!A78))="-")),"source_row_id",IF(OR('Meta import'!B78="",OR(LOWER(TRIM('Meta import'!B78))="unknown",LOWER(TRIM('Meta import'!B78))="not applicable",LOWER(TRIM('Meta import'!B78))="n/a",LOWER(TRIM('Meta import'!B78))="na",LOWER(TRIM('Meta import'!B78))="pending",LOWER(TRIM('Meta import'!B78))="unavailable",LOWER(TRIM('Meta import'!B78))="denied",LOWER(TRIM('Meta import'!B78))="none",LOWER(TRIM('Meta import'!B78))="tbd",LOWER(TRIM('Meta import'!B78))="to be determined",LOWER(TRIM('Meta import'!B78))="-")),"source_file",IF(OR('Meta import'!C78="",OR(LOWER(TRIM('Meta import'!C78))="unknown",LOWER(TRIM('Meta import'!C78))="not applicable",LOWER(TRIM('Meta import'!C78))="n/a",LOWER(TRIM('Meta import'!C78))="na",LOWER(TRIM('Meta import'!C78))="pending",LOWER(TRIM('Meta import'!C78))="unavailable",LOWER(TRIM('Meta import'!C78))="denied",LOWER(TRIM('Meta import'!C78))="none",LOWER(TRIM('Meta import'!C78))="tbd",LOWER(TRIM('Meta import'!C78))="to be determined",LOWER(TRIM('Meta import'!C78))="-")),"source_reference",IF(OR('Meta import'!D78="",OR(LOWER(TRIM('Meta import'!D78))="unknown",LOWER(TRIM('Meta import'!D78))="not applicable",LOWER(TRIM('Meta import'!D78))="n/a",LOWER(TRIM('Meta import'!D78))="na",LOWER(TRIM('Meta import'!D78))="pending",LOWER(TRIM('Meta import'!D78))="unavailable",LOWER(TRIM('Meta import'!D78))="denied",LOWER(TRIM('Meta import'!D78))="none",LOWER(TRIM('Meta import'!D78))="tbd",LOWER(TRIM('Meta import'!D78))="to be determined",LOWER(TRIM('Meta import'!D78))="-")),"account_id",IF(OR('Meta import'!E78="",OR(LOWER(TRIM('Meta import'!E78))="unknown",LOWER(TRIM('Meta import'!E78))="not applicable",LOWER(TRIM('Meta import'!E78))="n/a",LOWER(TRIM('Meta import'!E78))="na",LOWER(TRIM('Meta import'!E78))="pending",LOWER(TRIM('Meta import'!E78))="unavailable",LOWER(TRIM('Meta import'!E78))="denied",LOWER(TRIM('Meta import'!E78))="none",LOWER(TRIM('Meta import'!E78))="tbd",LOWER(TRIM('Meta import'!E78))="to be determined",LOWER(TRIM('Meta import'!E78))="-")),"campaign_id",IF(OR('Meta import'!F78="",OR(LOWER(TRIM('Meta import'!F78))="unknown",LOWER(TRIM('Meta import'!F78))="not applicable",LOWER(TRIM('Meta import'!F78))="n/a",LOWER(TRIM('Meta import'!F78))="na",LOWER(TRIM('Meta import'!F78))="pending",LOWER(TRIM('Meta import'!F78))="unavailable",LOWER(TRIM('Meta import'!F78))="denied",LOWER(TRIM('Meta import'!F78))="none",LOWER(TRIM('Meta import'!F78))="tbd",LOWER(TRIM('Meta import'!F78))="to be determined",LOWER(TRIM('Meta import'!F78))="-")),"campaign_name",IF(OR('Meta import'!G78="",OR(LOWER(TRIM('Meta import'!G78))="unknown",LOWER(TRIM('Meta import'!G78))="not applicable",LOWER(TRIM('Meta import'!G78))="n/a",LOWER(TRIM('Meta import'!G78))="na",LOWER(TRIM('Meta import'!G78))="pending",LOWER(TRIM('Meta import'!G78))="unavailable",LOWER(TRIM('Meta import'!G78))="denied",LOWER(TRIM('Meta import'!G78))="none",LOWER(TRIM('Meta import'!G78))="tbd",LOWER(TRIM('Meta import'!G78))="to be determined",LOWER(TRIM('Meta import'!G78))="-")),"adset_id",IF(OR('Meta import'!H78="",OR(LOWER(TRIM('Meta import'!H78))="unknown",LOWER(TRIM('Meta import'!H78))="not applicable",LOWER(TRIM('Meta import'!H78))="n/a",LOWER(TRIM('Meta import'!H78))="na",LOWER(TRIM('Meta import'!H78))="pending",LOWER(TRIM('Meta import'!H78))="unavailable",LOWER(TRIM('Meta import'!H78))="denied",LOWER(TRIM('Meta import'!H78))="none",LOWER(TRIM('Meta import'!H78))="tbd",LOWER(TRIM('Meta import'!H78))="to be determined",LOWER(TRIM('Meta import'!H78))="-")),"adset_name",IF(OR('Meta import'!I78="",OR(LOWER(TRIM('Meta import'!I78))="unknown",LOWER(TRIM('Meta import'!I78))="not applicable",LOWER(TRIM('Meta import'!I78))="n/a",LOWER(TRIM('Meta import'!I78))="na",LOWER(TRIM('Meta import'!I78))="pending",LOWER(TRIM('Meta import'!I78))="unavailable",LOWER(TRIM('Meta import'!I78))="denied",LOWER(TRIM('Meta import'!I78))="none",LOWER(TRIM('Meta import'!I78))="tbd",LOWER(TRIM('Meta import'!I78))="to be determined",LOWER(TRIM('Meta import'!I78))="-")),"ad_id",IF(OR('Meta import'!J78="",OR(LOWER(TRIM('Meta import'!J78))="unknown",LOWER(TRIM('Meta import'!J78))="not applicable",LOWER(TRIM('Meta import'!J78))="n/a",LOWER(TRIM('Meta import'!J78))="na",LOWER(TRIM('Meta import'!J78))="pending",LOWER(TRIM('Meta import'!J78))="unavailable",LOWER(TRIM('Meta import'!J78))="denied",LOWER(TRIM('Meta import'!J78))="none",LOWER(TRIM('Meta import'!J78))="tbd",LOWER(TRIM('Meta import'!J78))="to be determined",LOWER(TRIM('Meta import'!J78))="-")),"ad_name",IF(OR('Meta import'!K78="",OR(LOWER(TRIM('Meta import'!K78))="unknown",LOWER(TRIM('Meta import'!K78))="not applicable",LOWER(TRIM('Meta import'!K78))="n/a",LOWER(TRIM('Meta import'!K78))="na",LOWER(TRIM('Meta import'!K78))="pending",LOWER(TRIM('Meta import'!K78))="unavailable",LOWER(TRIM('Meta import'!K78))="denied",LOWER(TRIM('Meta import'!K78))="none",LOWER(TRIM('Meta import'!K78))="tbd",LOWER(TRIM('Meta import'!K78))="to be determined",LOWER(TRIM('Meta import'!K78))="-")),"date_start",IF(OR('Meta import'!L78="",OR(LOWER(TRIM('Meta import'!L78))="unknown",LOWER(TRIM('Meta import'!L78))="not applicable",LOWER(TRIM('Meta import'!L78))="n/a",LOWER(TRIM('Meta import'!L78))="na",LOWER(TRIM('Meta import'!L78))="pending",LOWER(TRIM('Meta import'!L78))="unavailable",LOWER(TRIM('Meta import'!L78))="denied",LOWER(TRIM('Meta import'!L78))="none",LOWER(TRIM('Meta import'!L78))="tbd",LOWER(TRIM('Meta import'!L78))="to be determined",LOWER(TRIM('Meta import'!L78))="-")),"date_stop",IF(OR('Meta import'!M78="",OR(LOWER(TRIM('Meta import'!M78))="unknown",LOWER(TRIM('Meta import'!M78))="not applicable",LOWER(TRIM('Meta import'!M78))="n/a",LOWER(TRIM('Meta import'!M78))="na",LOWER(TRIM('Meta import'!M78))="pending",LOWER(TRIM('Meta import'!M78))="unavailable",LOWER(TRIM('Meta import'!M78))="denied",LOWER(TRIM('Meta import'!M78))="none",LOWER(TRIM('Meta import'!M78))="tbd",LOWER(TRIM('Meta import'!M78))="to be determined",LOWER(TRIM('Meta import'!M78))="-")),"currency",IF(OR('Meta import'!N78="",OR(LOWER(TRIM('Meta import'!N78))="unknown",LOWER(TRIM('Meta import'!N78))="not applicable",LOWER(TRIM('Meta import'!N78))="n/a",LOWER(TRIM('Meta import'!N78))="na",LOWER(TRIM('Meta import'!N78))="pending",LOWER(TRIM('Meta import'!N78))="unavailable",LOWER(TRIM('Meta import'!N78))="denied",LOWER(TRIM('Meta import'!N78))="none",LOWER(TRIM('Meta import'!N78))="tbd",LOWER(TRIM('Meta import'!N78))="to be determined",LOWER(TRIM('Meta import'!N78))="-")),"spend",IF(OR('Meta import'!O78="",OR(LOWER(TRIM('Meta import'!O78))="unknown",LOWER(TRIM('Meta import'!O78))="not applicable",LOWER(TRIM('Meta import'!O78))="n/a",LOWER(TRIM('Meta import'!O78))="na",LOWER(TRIM('Meta import'!O78))="pending",LOWER(TRIM('Meta import'!O78))="unavailable",LOWER(TRIM('Meta import'!O78))="denied",LOWER(TRIM('Meta import'!O78))="none",LOWER(TRIM('Meta import'!O78))="tbd",LOWER(TRIM('Meta import'!O78))="to be determined",LOWER(TRIM('Meta import'!O78))="-")),"impressions",IF(OR('Meta import'!P78="",OR(LOWER(TRIM('Meta import'!P78))="unknown",LOWER(TRIM('Meta import'!P78))="not applicable",LOWER(TRIM('Meta import'!P78))="n/a",LOWER(TRIM('Meta import'!P78))="na",LOWER(TRIM('Meta import'!P78))="pending",LOWER(TRIM('Meta import'!P78))="unavailable",LOWER(TRIM('Meta import'!P78))="denied",LOWER(TRIM('Meta import'!P78))="none",LOWER(TRIM('Meta import'!P78))="tbd",LOWER(TRIM('Meta import'!P78))="to be determined",LOWER(TRIM('Meta import'!P78))="-")),"link_clicks",IF(OR('Meta import'!Q78="",OR(LOWER(TRIM('Meta import'!Q78))="unknown",LOWER(TRIM('Meta import'!Q78))="not applicable",LOWER(TRIM('Meta import'!Q78))="n/a",LOWER(TRIM('Meta import'!Q78))="na",LOWER(TRIM('Meta import'!Q78))="pending",LOWER(TRIM('Meta import'!Q78))="unavailable",LOWER(TRIM('Meta import'!Q78))="denied",LOWER(TRIM('Meta import'!Q78))="none",LOWER(TRIM('Meta import'!Q78))="tbd",LOWER(TRIM('Meta import'!Q78))="to be determined",LOWER(TRIM('Meta import'!Q78))="-")),"platform_action_name",IF(OR('Meta import'!R78="",OR(LOWER(TRIM('Meta import'!R78))="unknown",LOWER(TRIM('Meta import'!R78))="not applicable",LOWER(TRIM('Meta import'!R78))="n/a",LOWER(TRIM('Meta import'!R78))="na",LOWER(TRIM('Meta import'!R78))="pending",LOWER(TRIM('Meta import'!R78))="unavailable",LOWER(TRIM('Meta import'!R78))="denied",LOWER(TRIM('Meta import'!R78))="none",LOWER(TRIM('Meta import'!R78))="tbd",LOWER(TRIM('Meta import'!R78))="to be determined",LOWER(TRIM('Meta import'!R78))="-")),"platform_attributed_actions","source_row_id")))))))))))))))))),IF(D110="INVALID_NUMERIC",IF(NOT(ISNUMBER('Meta import'!N78)),"spend",IF(OR(NOT(ISNUMBER('Meta import'!O78)),'Meta import'!O78&lt;&gt;INT('Meta import'!O78)),"impressions",IF(OR(NOT(ISNUMBER('Meta import'!P78)),'Meta import'!P78&lt;&gt;INT('Meta import'!P78)),"link_clicks",IF(OR(NOT(ISNUMBER('Meta import'!R78)),'Meta import'!R78&lt;&gt;INT('Meta import'!R78)),"platform_attributed_actions","spend")))),IF(D110="NEGATIVE_VALUE",IF('Meta import'!N78&lt;0,"spend",IF('Meta import'!O78&lt;0,"impressions",IF('Meta import'!P78&lt;0,"link_clicks",IF('Meta import'!R78&lt;0,"platform_attributed_actions","spend")))),IF(D110="DUPLICATE_GRAIN_GROUP","ad_id",IF(D110="MIXED_ACCOUNT","account_id",IF(D110="MIXED_CURRENCY","currency",IF(D110="OUT_OF_SCOPE_WINDOW","date_start",IF(D110="MIXED_ACTION","platform_action_name","source_row_id"))))))))</x:f>
        <x:v>source_row_id</x:v>
      </x:c>
      <x:c r="D110" t="str">
        <x:f>IF('Meta import'!T78="","",'Meta import'!T78)</x:f>
      </x:c>
      <x:c r="E110" t="str">
        <x:f>IF(D110="","","Hold")</x:f>
      </x:c>
      <x:c r="F110" t="str">
        <x:f>IF(D110="","","Resolve the cited source row and refresh the report.")</x:f>
      </x:c>
      <x:c r="G110" t="str">
        <x:f>IF(D110="","",B110&amp;" "&amp;C110&amp;" "&amp;D110)</x:f>
      </x:c>
    </x:row>
    <x:row r="111">
      <x:c r="A111" t="str">
        <x:v>meta</x:v>
      </x:c>
      <x:c r="B111" t="str">
        <x:f>IF('Meta import'!A79="","",'Meta import'!A79)</x:f>
      </x:c>
      <x:c r="C111" t="str">
        <x:f>IF(D111="MISSING_OR_PLACEHOLDER",IF(OR('Meta import'!A79="",OR(LOWER(TRIM('Meta import'!A79))="unknown",LOWER(TRIM('Meta import'!A79))="not applicable",LOWER(TRIM('Meta import'!A79))="n/a",LOWER(TRIM('Meta import'!A79))="na",LOWER(TRIM('Meta import'!A79))="pending",LOWER(TRIM('Meta import'!A79))="unavailable",LOWER(TRIM('Meta import'!A79))="denied",LOWER(TRIM('Meta import'!A79))="none",LOWER(TRIM('Meta import'!A79))="tbd",LOWER(TRIM('Meta import'!A79))="to be determined",LOWER(TRIM('Meta import'!A79))="-")),"source_row_id",IF(OR('Meta import'!B79="",OR(LOWER(TRIM('Meta import'!B79))="unknown",LOWER(TRIM('Meta import'!B79))="not applicable",LOWER(TRIM('Meta import'!B79))="n/a",LOWER(TRIM('Meta import'!B79))="na",LOWER(TRIM('Meta import'!B79))="pending",LOWER(TRIM('Meta import'!B79))="unavailable",LOWER(TRIM('Meta import'!B79))="denied",LOWER(TRIM('Meta import'!B79))="none",LOWER(TRIM('Meta import'!B79))="tbd",LOWER(TRIM('Meta import'!B79))="to be determined",LOWER(TRIM('Meta import'!B79))="-")),"source_file",IF(OR('Meta import'!C79="",OR(LOWER(TRIM('Meta import'!C79))="unknown",LOWER(TRIM('Meta import'!C79))="not applicable",LOWER(TRIM('Meta import'!C79))="n/a",LOWER(TRIM('Meta import'!C79))="na",LOWER(TRIM('Meta import'!C79))="pending",LOWER(TRIM('Meta import'!C79))="unavailable",LOWER(TRIM('Meta import'!C79))="denied",LOWER(TRIM('Meta import'!C79))="none",LOWER(TRIM('Meta import'!C79))="tbd",LOWER(TRIM('Meta import'!C79))="to be determined",LOWER(TRIM('Meta import'!C79))="-")),"source_reference",IF(OR('Meta import'!D79="",OR(LOWER(TRIM('Meta import'!D79))="unknown",LOWER(TRIM('Meta import'!D79))="not applicable",LOWER(TRIM('Meta import'!D79))="n/a",LOWER(TRIM('Meta import'!D79))="na",LOWER(TRIM('Meta import'!D79))="pending",LOWER(TRIM('Meta import'!D79))="unavailable",LOWER(TRIM('Meta import'!D79))="denied",LOWER(TRIM('Meta import'!D79))="none",LOWER(TRIM('Meta import'!D79))="tbd",LOWER(TRIM('Meta import'!D79))="to be determined",LOWER(TRIM('Meta import'!D79))="-")),"account_id",IF(OR('Meta import'!E79="",OR(LOWER(TRIM('Meta import'!E79))="unknown",LOWER(TRIM('Meta import'!E79))="not applicable",LOWER(TRIM('Meta import'!E79))="n/a",LOWER(TRIM('Meta import'!E79))="na",LOWER(TRIM('Meta import'!E79))="pending",LOWER(TRIM('Meta import'!E79))="unavailable",LOWER(TRIM('Meta import'!E79))="denied",LOWER(TRIM('Meta import'!E79))="none",LOWER(TRIM('Meta import'!E79))="tbd",LOWER(TRIM('Meta import'!E79))="to be determined",LOWER(TRIM('Meta import'!E79))="-")),"campaign_id",IF(OR('Meta import'!F79="",OR(LOWER(TRIM('Meta import'!F79))="unknown",LOWER(TRIM('Meta import'!F79))="not applicable",LOWER(TRIM('Meta import'!F79))="n/a",LOWER(TRIM('Meta import'!F79))="na",LOWER(TRIM('Meta import'!F79))="pending",LOWER(TRIM('Meta import'!F79))="unavailable",LOWER(TRIM('Meta import'!F79))="denied",LOWER(TRIM('Meta import'!F79))="none",LOWER(TRIM('Meta import'!F79))="tbd",LOWER(TRIM('Meta import'!F79))="to be determined",LOWER(TRIM('Meta import'!F79))="-")),"campaign_name",IF(OR('Meta import'!G79="",OR(LOWER(TRIM('Meta import'!G79))="unknown",LOWER(TRIM('Meta import'!G79))="not applicable",LOWER(TRIM('Meta import'!G79))="n/a",LOWER(TRIM('Meta import'!G79))="na",LOWER(TRIM('Meta import'!G79))="pending",LOWER(TRIM('Meta import'!G79))="unavailable",LOWER(TRIM('Meta import'!G79))="denied",LOWER(TRIM('Meta import'!G79))="none",LOWER(TRIM('Meta import'!G79))="tbd",LOWER(TRIM('Meta import'!G79))="to be determined",LOWER(TRIM('Meta import'!G79))="-")),"adset_id",IF(OR('Meta import'!H79="",OR(LOWER(TRIM('Meta import'!H79))="unknown",LOWER(TRIM('Meta import'!H79))="not applicable",LOWER(TRIM('Meta import'!H79))="n/a",LOWER(TRIM('Meta import'!H79))="na",LOWER(TRIM('Meta import'!H79))="pending",LOWER(TRIM('Meta import'!H79))="unavailable",LOWER(TRIM('Meta import'!H79))="denied",LOWER(TRIM('Meta import'!H79))="none",LOWER(TRIM('Meta import'!H79))="tbd",LOWER(TRIM('Meta import'!H79))="to be determined",LOWER(TRIM('Meta import'!H79))="-")),"adset_name",IF(OR('Meta import'!I79="",OR(LOWER(TRIM('Meta import'!I79))="unknown",LOWER(TRIM('Meta import'!I79))="not applicable",LOWER(TRIM('Meta import'!I79))="n/a",LOWER(TRIM('Meta import'!I79))="na",LOWER(TRIM('Meta import'!I79))="pending",LOWER(TRIM('Meta import'!I79))="unavailable",LOWER(TRIM('Meta import'!I79))="denied",LOWER(TRIM('Meta import'!I79))="none",LOWER(TRIM('Meta import'!I79))="tbd",LOWER(TRIM('Meta import'!I79))="to be determined",LOWER(TRIM('Meta import'!I79))="-")),"ad_id",IF(OR('Meta import'!J79="",OR(LOWER(TRIM('Meta import'!J79))="unknown",LOWER(TRIM('Meta import'!J79))="not applicable",LOWER(TRIM('Meta import'!J79))="n/a",LOWER(TRIM('Meta import'!J79))="na",LOWER(TRIM('Meta import'!J79))="pending",LOWER(TRIM('Meta import'!J79))="unavailable",LOWER(TRIM('Meta import'!J79))="denied",LOWER(TRIM('Meta import'!J79))="none",LOWER(TRIM('Meta import'!J79))="tbd",LOWER(TRIM('Meta import'!J79))="to be determined",LOWER(TRIM('Meta import'!J79))="-")),"ad_name",IF(OR('Meta import'!K79="",OR(LOWER(TRIM('Meta import'!K79))="unknown",LOWER(TRIM('Meta import'!K79))="not applicable",LOWER(TRIM('Meta import'!K79))="n/a",LOWER(TRIM('Meta import'!K79))="na",LOWER(TRIM('Meta import'!K79))="pending",LOWER(TRIM('Meta import'!K79))="unavailable",LOWER(TRIM('Meta import'!K79))="denied",LOWER(TRIM('Meta import'!K79))="none",LOWER(TRIM('Meta import'!K79))="tbd",LOWER(TRIM('Meta import'!K79))="to be determined",LOWER(TRIM('Meta import'!K79))="-")),"date_start",IF(OR('Meta import'!L79="",OR(LOWER(TRIM('Meta import'!L79))="unknown",LOWER(TRIM('Meta import'!L79))="not applicable",LOWER(TRIM('Meta import'!L79))="n/a",LOWER(TRIM('Meta import'!L79))="na",LOWER(TRIM('Meta import'!L79))="pending",LOWER(TRIM('Meta import'!L79))="unavailable",LOWER(TRIM('Meta import'!L79))="denied",LOWER(TRIM('Meta import'!L79))="none",LOWER(TRIM('Meta import'!L79))="tbd",LOWER(TRIM('Meta import'!L79))="to be determined",LOWER(TRIM('Meta import'!L79))="-")),"date_stop",IF(OR('Meta import'!M79="",OR(LOWER(TRIM('Meta import'!M79))="unknown",LOWER(TRIM('Meta import'!M79))="not applicable",LOWER(TRIM('Meta import'!M79))="n/a",LOWER(TRIM('Meta import'!M79))="na",LOWER(TRIM('Meta import'!M79))="pending",LOWER(TRIM('Meta import'!M79))="unavailable",LOWER(TRIM('Meta import'!M79))="denied",LOWER(TRIM('Meta import'!M79))="none",LOWER(TRIM('Meta import'!M79))="tbd",LOWER(TRIM('Meta import'!M79))="to be determined",LOWER(TRIM('Meta import'!M79))="-")),"currency",IF(OR('Meta import'!N79="",OR(LOWER(TRIM('Meta import'!N79))="unknown",LOWER(TRIM('Meta import'!N79))="not applicable",LOWER(TRIM('Meta import'!N79))="n/a",LOWER(TRIM('Meta import'!N79))="na",LOWER(TRIM('Meta import'!N79))="pending",LOWER(TRIM('Meta import'!N79))="unavailable",LOWER(TRIM('Meta import'!N79))="denied",LOWER(TRIM('Meta import'!N79))="none",LOWER(TRIM('Meta import'!N79))="tbd",LOWER(TRIM('Meta import'!N79))="to be determined",LOWER(TRIM('Meta import'!N79))="-")),"spend",IF(OR('Meta import'!O79="",OR(LOWER(TRIM('Meta import'!O79))="unknown",LOWER(TRIM('Meta import'!O79))="not applicable",LOWER(TRIM('Meta import'!O79))="n/a",LOWER(TRIM('Meta import'!O79))="na",LOWER(TRIM('Meta import'!O79))="pending",LOWER(TRIM('Meta import'!O79))="unavailable",LOWER(TRIM('Meta import'!O79))="denied",LOWER(TRIM('Meta import'!O79))="none",LOWER(TRIM('Meta import'!O79))="tbd",LOWER(TRIM('Meta import'!O79))="to be determined",LOWER(TRIM('Meta import'!O79))="-")),"impressions",IF(OR('Meta import'!P79="",OR(LOWER(TRIM('Meta import'!P79))="unknown",LOWER(TRIM('Meta import'!P79))="not applicable",LOWER(TRIM('Meta import'!P79))="n/a",LOWER(TRIM('Meta import'!P79))="na",LOWER(TRIM('Meta import'!P79))="pending",LOWER(TRIM('Meta import'!P79))="unavailable",LOWER(TRIM('Meta import'!P79))="denied",LOWER(TRIM('Meta import'!P79))="none",LOWER(TRIM('Meta import'!P79))="tbd",LOWER(TRIM('Meta import'!P79))="to be determined",LOWER(TRIM('Meta import'!P79))="-")),"link_clicks",IF(OR('Meta import'!Q79="",OR(LOWER(TRIM('Meta import'!Q79))="unknown",LOWER(TRIM('Meta import'!Q79))="not applicable",LOWER(TRIM('Meta import'!Q79))="n/a",LOWER(TRIM('Meta import'!Q79))="na",LOWER(TRIM('Meta import'!Q79))="pending",LOWER(TRIM('Meta import'!Q79))="unavailable",LOWER(TRIM('Meta import'!Q79))="denied",LOWER(TRIM('Meta import'!Q79))="none",LOWER(TRIM('Meta import'!Q79))="tbd",LOWER(TRIM('Meta import'!Q79))="to be determined",LOWER(TRIM('Meta import'!Q79))="-")),"platform_action_name",IF(OR('Meta import'!R79="",OR(LOWER(TRIM('Meta import'!R79))="unknown",LOWER(TRIM('Meta import'!R79))="not applicable",LOWER(TRIM('Meta import'!R79))="n/a",LOWER(TRIM('Meta import'!R79))="na",LOWER(TRIM('Meta import'!R79))="pending",LOWER(TRIM('Meta import'!R79))="unavailable",LOWER(TRIM('Meta import'!R79))="denied",LOWER(TRIM('Meta import'!R79))="none",LOWER(TRIM('Meta import'!R79))="tbd",LOWER(TRIM('Meta import'!R79))="to be determined",LOWER(TRIM('Meta import'!R79))="-")),"platform_attributed_actions","source_row_id")))))))))))))))))),IF(D111="INVALID_NUMERIC",IF(NOT(ISNUMBER('Meta import'!N79)),"spend",IF(OR(NOT(ISNUMBER('Meta import'!O79)),'Meta import'!O79&lt;&gt;INT('Meta import'!O79)),"impressions",IF(OR(NOT(ISNUMBER('Meta import'!P79)),'Meta import'!P79&lt;&gt;INT('Meta import'!P79)),"link_clicks",IF(OR(NOT(ISNUMBER('Meta import'!R79)),'Meta import'!R79&lt;&gt;INT('Meta import'!R79)),"platform_attributed_actions","spend")))),IF(D111="NEGATIVE_VALUE",IF('Meta import'!N79&lt;0,"spend",IF('Meta import'!O79&lt;0,"impressions",IF('Meta import'!P79&lt;0,"link_clicks",IF('Meta import'!R79&lt;0,"platform_attributed_actions","spend")))),IF(D111="DUPLICATE_GRAIN_GROUP","ad_id",IF(D111="MIXED_ACCOUNT","account_id",IF(D111="MIXED_CURRENCY","currency",IF(D111="OUT_OF_SCOPE_WINDOW","date_start",IF(D111="MIXED_ACTION","platform_action_name","source_row_id"))))))))</x:f>
        <x:v>source_row_id</x:v>
      </x:c>
      <x:c r="D111" t="str">
        <x:f>IF('Meta import'!T79="","",'Meta import'!T79)</x:f>
      </x:c>
      <x:c r="E111" t="str">
        <x:f>IF(D111="","","Hold")</x:f>
      </x:c>
      <x:c r="F111" t="str">
        <x:f>IF(D111="","","Resolve the cited source row and refresh the report.")</x:f>
      </x:c>
      <x:c r="G111" t="str">
        <x:f>IF(D111="","",B111&amp;" "&amp;C111&amp;" "&amp;D111)</x:f>
      </x:c>
    </x:row>
    <x:row r="112">
      <x:c r="A112" t="str">
        <x:v>meta</x:v>
      </x:c>
      <x:c r="B112" t="str">
        <x:f>IF('Meta import'!A80="","",'Meta import'!A80)</x:f>
      </x:c>
      <x:c r="C112" t="str">
        <x:f>IF(D112="MISSING_OR_PLACEHOLDER",IF(OR('Meta import'!A80="",OR(LOWER(TRIM('Meta import'!A80))="unknown",LOWER(TRIM('Meta import'!A80))="not applicable",LOWER(TRIM('Meta import'!A80))="n/a",LOWER(TRIM('Meta import'!A80))="na",LOWER(TRIM('Meta import'!A80))="pending",LOWER(TRIM('Meta import'!A80))="unavailable",LOWER(TRIM('Meta import'!A80))="denied",LOWER(TRIM('Meta import'!A80))="none",LOWER(TRIM('Meta import'!A80))="tbd",LOWER(TRIM('Meta import'!A80))="to be determined",LOWER(TRIM('Meta import'!A80))="-")),"source_row_id",IF(OR('Meta import'!B80="",OR(LOWER(TRIM('Meta import'!B80))="unknown",LOWER(TRIM('Meta import'!B80))="not applicable",LOWER(TRIM('Meta import'!B80))="n/a",LOWER(TRIM('Meta import'!B80))="na",LOWER(TRIM('Meta import'!B80))="pending",LOWER(TRIM('Meta import'!B80))="unavailable",LOWER(TRIM('Meta import'!B80))="denied",LOWER(TRIM('Meta import'!B80))="none",LOWER(TRIM('Meta import'!B80))="tbd",LOWER(TRIM('Meta import'!B80))="to be determined",LOWER(TRIM('Meta import'!B80))="-")),"source_file",IF(OR('Meta import'!C80="",OR(LOWER(TRIM('Meta import'!C80))="unknown",LOWER(TRIM('Meta import'!C80))="not applicable",LOWER(TRIM('Meta import'!C80))="n/a",LOWER(TRIM('Meta import'!C80))="na",LOWER(TRIM('Meta import'!C80))="pending",LOWER(TRIM('Meta import'!C80))="unavailable",LOWER(TRIM('Meta import'!C80))="denied",LOWER(TRIM('Meta import'!C80))="none",LOWER(TRIM('Meta import'!C80))="tbd",LOWER(TRIM('Meta import'!C80))="to be determined",LOWER(TRIM('Meta import'!C80))="-")),"source_reference",IF(OR('Meta import'!D80="",OR(LOWER(TRIM('Meta import'!D80))="unknown",LOWER(TRIM('Meta import'!D80))="not applicable",LOWER(TRIM('Meta import'!D80))="n/a",LOWER(TRIM('Meta import'!D80))="na",LOWER(TRIM('Meta import'!D80))="pending",LOWER(TRIM('Meta import'!D80))="unavailable",LOWER(TRIM('Meta import'!D80))="denied",LOWER(TRIM('Meta import'!D80))="none",LOWER(TRIM('Meta import'!D80))="tbd",LOWER(TRIM('Meta import'!D80))="to be determined",LOWER(TRIM('Meta import'!D80))="-")),"account_id",IF(OR('Meta import'!E80="",OR(LOWER(TRIM('Meta import'!E80))="unknown",LOWER(TRIM('Meta import'!E80))="not applicable",LOWER(TRIM('Meta import'!E80))="n/a",LOWER(TRIM('Meta import'!E80))="na",LOWER(TRIM('Meta import'!E80))="pending",LOWER(TRIM('Meta import'!E80))="unavailable",LOWER(TRIM('Meta import'!E80))="denied",LOWER(TRIM('Meta import'!E80))="none",LOWER(TRIM('Meta import'!E80))="tbd",LOWER(TRIM('Meta import'!E80))="to be determined",LOWER(TRIM('Meta import'!E80))="-")),"campaign_id",IF(OR('Meta import'!F80="",OR(LOWER(TRIM('Meta import'!F80))="unknown",LOWER(TRIM('Meta import'!F80))="not applicable",LOWER(TRIM('Meta import'!F80))="n/a",LOWER(TRIM('Meta import'!F80))="na",LOWER(TRIM('Meta import'!F80))="pending",LOWER(TRIM('Meta import'!F80))="unavailable",LOWER(TRIM('Meta import'!F80))="denied",LOWER(TRIM('Meta import'!F80))="none",LOWER(TRIM('Meta import'!F80))="tbd",LOWER(TRIM('Meta import'!F80))="to be determined",LOWER(TRIM('Meta import'!F80))="-")),"campaign_name",IF(OR('Meta import'!G80="",OR(LOWER(TRIM('Meta import'!G80))="unknown",LOWER(TRIM('Meta import'!G80))="not applicable",LOWER(TRIM('Meta import'!G80))="n/a",LOWER(TRIM('Meta import'!G80))="na",LOWER(TRIM('Meta import'!G80))="pending",LOWER(TRIM('Meta import'!G80))="unavailable",LOWER(TRIM('Meta import'!G80))="denied",LOWER(TRIM('Meta import'!G80))="none",LOWER(TRIM('Meta import'!G80))="tbd",LOWER(TRIM('Meta import'!G80))="to be determined",LOWER(TRIM('Meta import'!G80))="-")),"adset_id",IF(OR('Meta import'!H80="",OR(LOWER(TRIM('Meta import'!H80))="unknown",LOWER(TRIM('Meta import'!H80))="not applicable",LOWER(TRIM('Meta import'!H80))="n/a",LOWER(TRIM('Meta import'!H80))="na",LOWER(TRIM('Meta import'!H80))="pending",LOWER(TRIM('Meta import'!H80))="unavailable",LOWER(TRIM('Meta import'!H80))="denied",LOWER(TRIM('Meta import'!H80))="none",LOWER(TRIM('Meta import'!H80))="tbd",LOWER(TRIM('Meta import'!H80))="to be determined",LOWER(TRIM('Meta import'!H80))="-")),"adset_name",IF(OR('Meta import'!I80="",OR(LOWER(TRIM('Meta import'!I80))="unknown",LOWER(TRIM('Meta import'!I80))="not applicable",LOWER(TRIM('Meta import'!I80))="n/a",LOWER(TRIM('Meta import'!I80))="na",LOWER(TRIM('Meta import'!I80))="pending",LOWER(TRIM('Meta import'!I80))="unavailable",LOWER(TRIM('Meta import'!I80))="denied",LOWER(TRIM('Meta import'!I80))="none",LOWER(TRIM('Meta import'!I80))="tbd",LOWER(TRIM('Meta import'!I80))="to be determined",LOWER(TRIM('Meta import'!I80))="-")),"ad_id",IF(OR('Meta import'!J80="",OR(LOWER(TRIM('Meta import'!J80))="unknown",LOWER(TRIM('Meta import'!J80))="not applicable",LOWER(TRIM('Meta import'!J80))="n/a",LOWER(TRIM('Meta import'!J80))="na",LOWER(TRIM('Meta import'!J80))="pending",LOWER(TRIM('Meta import'!J80))="unavailable",LOWER(TRIM('Meta import'!J80))="denied",LOWER(TRIM('Meta import'!J80))="none",LOWER(TRIM('Meta import'!J80))="tbd",LOWER(TRIM('Meta import'!J80))="to be determined",LOWER(TRIM('Meta import'!J80))="-")),"ad_name",IF(OR('Meta import'!K80="",OR(LOWER(TRIM('Meta import'!K80))="unknown",LOWER(TRIM('Meta import'!K80))="not applicable",LOWER(TRIM('Meta import'!K80))="n/a",LOWER(TRIM('Meta import'!K80))="na",LOWER(TRIM('Meta import'!K80))="pending",LOWER(TRIM('Meta import'!K80))="unavailable",LOWER(TRIM('Meta import'!K80))="denied",LOWER(TRIM('Meta import'!K80))="none",LOWER(TRIM('Meta import'!K80))="tbd",LOWER(TRIM('Meta import'!K80))="to be determined",LOWER(TRIM('Meta import'!K80))="-")),"date_start",IF(OR('Meta import'!L80="",OR(LOWER(TRIM('Meta import'!L80))="unknown",LOWER(TRIM('Meta import'!L80))="not applicable",LOWER(TRIM('Meta import'!L80))="n/a",LOWER(TRIM('Meta import'!L80))="na",LOWER(TRIM('Meta import'!L80))="pending",LOWER(TRIM('Meta import'!L80))="unavailable",LOWER(TRIM('Meta import'!L80))="denied",LOWER(TRIM('Meta import'!L80))="none",LOWER(TRIM('Meta import'!L80))="tbd",LOWER(TRIM('Meta import'!L80))="to be determined",LOWER(TRIM('Meta import'!L80))="-")),"date_stop",IF(OR('Meta import'!M80="",OR(LOWER(TRIM('Meta import'!M80))="unknown",LOWER(TRIM('Meta import'!M80))="not applicable",LOWER(TRIM('Meta import'!M80))="n/a",LOWER(TRIM('Meta import'!M80))="na",LOWER(TRIM('Meta import'!M80))="pending",LOWER(TRIM('Meta import'!M80))="unavailable",LOWER(TRIM('Meta import'!M80))="denied",LOWER(TRIM('Meta import'!M80))="none",LOWER(TRIM('Meta import'!M80))="tbd",LOWER(TRIM('Meta import'!M80))="to be determined",LOWER(TRIM('Meta import'!M80))="-")),"currency",IF(OR('Meta import'!N80="",OR(LOWER(TRIM('Meta import'!N80))="unknown",LOWER(TRIM('Meta import'!N80))="not applicable",LOWER(TRIM('Meta import'!N80))="n/a",LOWER(TRIM('Meta import'!N80))="na",LOWER(TRIM('Meta import'!N80))="pending",LOWER(TRIM('Meta import'!N80))="unavailable",LOWER(TRIM('Meta import'!N80))="denied",LOWER(TRIM('Meta import'!N80))="none",LOWER(TRIM('Meta import'!N80))="tbd",LOWER(TRIM('Meta import'!N80))="to be determined",LOWER(TRIM('Meta import'!N80))="-")),"spend",IF(OR('Meta import'!O80="",OR(LOWER(TRIM('Meta import'!O80))="unknown",LOWER(TRIM('Meta import'!O80))="not applicable",LOWER(TRIM('Meta import'!O80))="n/a",LOWER(TRIM('Meta import'!O80))="na",LOWER(TRIM('Meta import'!O80))="pending",LOWER(TRIM('Meta import'!O80))="unavailable",LOWER(TRIM('Meta import'!O80))="denied",LOWER(TRIM('Meta import'!O80))="none",LOWER(TRIM('Meta import'!O80))="tbd",LOWER(TRIM('Meta import'!O80))="to be determined",LOWER(TRIM('Meta import'!O80))="-")),"impressions",IF(OR('Meta import'!P80="",OR(LOWER(TRIM('Meta import'!P80))="unknown",LOWER(TRIM('Meta import'!P80))="not applicable",LOWER(TRIM('Meta import'!P80))="n/a",LOWER(TRIM('Meta import'!P80))="na",LOWER(TRIM('Meta import'!P80))="pending",LOWER(TRIM('Meta import'!P80))="unavailable",LOWER(TRIM('Meta import'!P80))="denied",LOWER(TRIM('Meta import'!P80))="none",LOWER(TRIM('Meta import'!P80))="tbd",LOWER(TRIM('Meta import'!P80))="to be determined",LOWER(TRIM('Meta import'!P80))="-")),"link_clicks",IF(OR('Meta import'!Q80="",OR(LOWER(TRIM('Meta import'!Q80))="unknown",LOWER(TRIM('Meta import'!Q80))="not applicable",LOWER(TRIM('Meta import'!Q80))="n/a",LOWER(TRIM('Meta import'!Q80))="na",LOWER(TRIM('Meta import'!Q80))="pending",LOWER(TRIM('Meta import'!Q80))="unavailable",LOWER(TRIM('Meta import'!Q80))="denied",LOWER(TRIM('Meta import'!Q80))="none",LOWER(TRIM('Meta import'!Q80))="tbd",LOWER(TRIM('Meta import'!Q80))="to be determined",LOWER(TRIM('Meta import'!Q80))="-")),"platform_action_name",IF(OR('Meta import'!R80="",OR(LOWER(TRIM('Meta import'!R80))="unknown",LOWER(TRIM('Meta import'!R80))="not applicable",LOWER(TRIM('Meta import'!R80))="n/a",LOWER(TRIM('Meta import'!R80))="na",LOWER(TRIM('Meta import'!R80))="pending",LOWER(TRIM('Meta import'!R80))="unavailable",LOWER(TRIM('Meta import'!R80))="denied",LOWER(TRIM('Meta import'!R80))="none",LOWER(TRIM('Meta import'!R80))="tbd",LOWER(TRIM('Meta import'!R80))="to be determined",LOWER(TRIM('Meta import'!R80))="-")),"platform_attributed_actions","source_row_id")))))))))))))))))),IF(D112="INVALID_NUMERIC",IF(NOT(ISNUMBER('Meta import'!N80)),"spend",IF(OR(NOT(ISNUMBER('Meta import'!O80)),'Meta import'!O80&lt;&gt;INT('Meta import'!O80)),"impressions",IF(OR(NOT(ISNUMBER('Meta import'!P80)),'Meta import'!P80&lt;&gt;INT('Meta import'!P80)),"link_clicks",IF(OR(NOT(ISNUMBER('Meta import'!R80)),'Meta import'!R80&lt;&gt;INT('Meta import'!R80)),"platform_attributed_actions","spend")))),IF(D112="NEGATIVE_VALUE",IF('Meta import'!N80&lt;0,"spend",IF('Meta import'!O80&lt;0,"impressions",IF('Meta import'!P80&lt;0,"link_clicks",IF('Meta import'!R80&lt;0,"platform_attributed_actions","spend")))),IF(D112="DUPLICATE_GRAIN_GROUP","ad_id",IF(D112="MIXED_ACCOUNT","account_id",IF(D112="MIXED_CURRENCY","currency",IF(D112="OUT_OF_SCOPE_WINDOW","date_start",IF(D112="MIXED_ACTION","platform_action_name","source_row_id"))))))))</x:f>
        <x:v>source_row_id</x:v>
      </x:c>
      <x:c r="D112" t="str">
        <x:f>IF('Meta import'!T80="","",'Meta import'!T80)</x:f>
      </x:c>
      <x:c r="E112" t="str">
        <x:f>IF(D112="","","Hold")</x:f>
      </x:c>
      <x:c r="F112" t="str">
        <x:f>IF(D112="","","Resolve the cited source row and refresh the report.")</x:f>
      </x:c>
      <x:c r="G112" t="str">
        <x:f>IF(D112="","",B112&amp;" "&amp;C112&amp;" "&amp;D112)</x:f>
      </x:c>
    </x:row>
    <x:row r="113">
      <x:c r="A113" t="str">
        <x:v>meta</x:v>
      </x:c>
      <x:c r="B113" t="str">
        <x:f>IF('Meta import'!A81="","",'Meta import'!A81)</x:f>
      </x:c>
      <x:c r="C113" t="str">
        <x:f>IF(D113="MISSING_OR_PLACEHOLDER",IF(OR('Meta import'!A81="",OR(LOWER(TRIM('Meta import'!A81))="unknown",LOWER(TRIM('Meta import'!A81))="not applicable",LOWER(TRIM('Meta import'!A81))="n/a",LOWER(TRIM('Meta import'!A81))="na",LOWER(TRIM('Meta import'!A81))="pending",LOWER(TRIM('Meta import'!A81))="unavailable",LOWER(TRIM('Meta import'!A81))="denied",LOWER(TRIM('Meta import'!A81))="none",LOWER(TRIM('Meta import'!A81))="tbd",LOWER(TRIM('Meta import'!A81))="to be determined",LOWER(TRIM('Meta import'!A81))="-")),"source_row_id",IF(OR('Meta import'!B81="",OR(LOWER(TRIM('Meta import'!B81))="unknown",LOWER(TRIM('Meta import'!B81))="not applicable",LOWER(TRIM('Meta import'!B81))="n/a",LOWER(TRIM('Meta import'!B81))="na",LOWER(TRIM('Meta import'!B81))="pending",LOWER(TRIM('Meta import'!B81))="unavailable",LOWER(TRIM('Meta import'!B81))="denied",LOWER(TRIM('Meta import'!B81))="none",LOWER(TRIM('Meta import'!B81))="tbd",LOWER(TRIM('Meta import'!B81))="to be determined",LOWER(TRIM('Meta import'!B81))="-")),"source_file",IF(OR('Meta import'!C81="",OR(LOWER(TRIM('Meta import'!C81))="unknown",LOWER(TRIM('Meta import'!C81))="not applicable",LOWER(TRIM('Meta import'!C81))="n/a",LOWER(TRIM('Meta import'!C81))="na",LOWER(TRIM('Meta import'!C81))="pending",LOWER(TRIM('Meta import'!C81))="unavailable",LOWER(TRIM('Meta import'!C81))="denied",LOWER(TRIM('Meta import'!C81))="none",LOWER(TRIM('Meta import'!C81))="tbd",LOWER(TRIM('Meta import'!C81))="to be determined",LOWER(TRIM('Meta import'!C81))="-")),"source_reference",IF(OR('Meta import'!D81="",OR(LOWER(TRIM('Meta import'!D81))="unknown",LOWER(TRIM('Meta import'!D81))="not applicable",LOWER(TRIM('Meta import'!D81))="n/a",LOWER(TRIM('Meta import'!D81))="na",LOWER(TRIM('Meta import'!D81))="pending",LOWER(TRIM('Meta import'!D81))="unavailable",LOWER(TRIM('Meta import'!D81))="denied",LOWER(TRIM('Meta import'!D81))="none",LOWER(TRIM('Meta import'!D81))="tbd",LOWER(TRIM('Meta import'!D81))="to be determined",LOWER(TRIM('Meta import'!D81))="-")),"account_id",IF(OR('Meta import'!E81="",OR(LOWER(TRIM('Meta import'!E81))="unknown",LOWER(TRIM('Meta import'!E81))="not applicable",LOWER(TRIM('Meta import'!E81))="n/a",LOWER(TRIM('Meta import'!E81))="na",LOWER(TRIM('Meta import'!E81))="pending",LOWER(TRIM('Meta import'!E81))="unavailable",LOWER(TRIM('Meta import'!E81))="denied",LOWER(TRIM('Meta import'!E81))="none",LOWER(TRIM('Meta import'!E81))="tbd",LOWER(TRIM('Meta import'!E81))="to be determined",LOWER(TRIM('Meta import'!E81))="-")),"campaign_id",IF(OR('Meta import'!F81="",OR(LOWER(TRIM('Meta import'!F81))="unknown",LOWER(TRIM('Meta import'!F81))="not applicable",LOWER(TRIM('Meta import'!F81))="n/a",LOWER(TRIM('Meta import'!F81))="na",LOWER(TRIM('Meta import'!F81))="pending",LOWER(TRIM('Meta import'!F81))="unavailable",LOWER(TRIM('Meta import'!F81))="denied",LOWER(TRIM('Meta import'!F81))="none",LOWER(TRIM('Meta import'!F81))="tbd",LOWER(TRIM('Meta import'!F81))="to be determined",LOWER(TRIM('Meta import'!F81))="-")),"campaign_name",IF(OR('Meta import'!G81="",OR(LOWER(TRIM('Meta import'!G81))="unknown",LOWER(TRIM('Meta import'!G81))="not applicable",LOWER(TRIM('Meta import'!G81))="n/a",LOWER(TRIM('Meta import'!G81))="na",LOWER(TRIM('Meta import'!G81))="pending",LOWER(TRIM('Meta import'!G81))="unavailable",LOWER(TRIM('Meta import'!G81))="denied",LOWER(TRIM('Meta import'!G81))="none",LOWER(TRIM('Meta import'!G81))="tbd",LOWER(TRIM('Meta import'!G81))="to be determined",LOWER(TRIM('Meta import'!G81))="-")),"adset_id",IF(OR('Meta import'!H81="",OR(LOWER(TRIM('Meta import'!H81))="unknown",LOWER(TRIM('Meta import'!H81))="not applicable",LOWER(TRIM('Meta import'!H81))="n/a",LOWER(TRIM('Meta import'!H81))="na",LOWER(TRIM('Meta import'!H81))="pending",LOWER(TRIM('Meta import'!H81))="unavailable",LOWER(TRIM('Meta import'!H81))="denied",LOWER(TRIM('Meta import'!H81))="none",LOWER(TRIM('Meta import'!H81))="tbd",LOWER(TRIM('Meta import'!H81))="to be determined",LOWER(TRIM('Meta import'!H81))="-")),"adset_name",IF(OR('Meta import'!I81="",OR(LOWER(TRIM('Meta import'!I81))="unknown",LOWER(TRIM('Meta import'!I81))="not applicable",LOWER(TRIM('Meta import'!I81))="n/a",LOWER(TRIM('Meta import'!I81))="na",LOWER(TRIM('Meta import'!I81))="pending",LOWER(TRIM('Meta import'!I81))="unavailable",LOWER(TRIM('Meta import'!I81))="denied",LOWER(TRIM('Meta import'!I81))="none",LOWER(TRIM('Meta import'!I81))="tbd",LOWER(TRIM('Meta import'!I81))="to be determined",LOWER(TRIM('Meta import'!I81))="-")),"ad_id",IF(OR('Meta import'!J81="",OR(LOWER(TRIM('Meta import'!J81))="unknown",LOWER(TRIM('Meta import'!J81))="not applicable",LOWER(TRIM('Meta import'!J81))="n/a",LOWER(TRIM('Meta import'!J81))="na",LOWER(TRIM('Meta import'!J81))="pending",LOWER(TRIM('Meta import'!J81))="unavailable",LOWER(TRIM('Meta import'!J81))="denied",LOWER(TRIM('Meta import'!J81))="none",LOWER(TRIM('Meta import'!J81))="tbd",LOWER(TRIM('Meta import'!J81))="to be determined",LOWER(TRIM('Meta import'!J81))="-")),"ad_name",IF(OR('Meta import'!K81="",OR(LOWER(TRIM('Meta import'!K81))="unknown",LOWER(TRIM('Meta import'!K81))="not applicable",LOWER(TRIM('Meta import'!K81))="n/a",LOWER(TRIM('Meta import'!K81))="na",LOWER(TRIM('Meta import'!K81))="pending",LOWER(TRIM('Meta import'!K81))="unavailable",LOWER(TRIM('Meta import'!K81))="denied",LOWER(TRIM('Meta import'!K81))="none",LOWER(TRIM('Meta import'!K81))="tbd",LOWER(TRIM('Meta import'!K81))="to be determined",LOWER(TRIM('Meta import'!K81))="-")),"date_start",IF(OR('Meta import'!L81="",OR(LOWER(TRIM('Meta import'!L81))="unknown",LOWER(TRIM('Meta import'!L81))="not applicable",LOWER(TRIM('Meta import'!L81))="n/a",LOWER(TRIM('Meta import'!L81))="na",LOWER(TRIM('Meta import'!L81))="pending",LOWER(TRIM('Meta import'!L81))="unavailable",LOWER(TRIM('Meta import'!L81))="denied",LOWER(TRIM('Meta import'!L81))="none",LOWER(TRIM('Meta import'!L81))="tbd",LOWER(TRIM('Meta import'!L81))="to be determined",LOWER(TRIM('Meta import'!L81))="-")),"date_stop",IF(OR('Meta import'!M81="",OR(LOWER(TRIM('Meta import'!M81))="unknown",LOWER(TRIM('Meta import'!M81))="not applicable",LOWER(TRIM('Meta import'!M81))="n/a",LOWER(TRIM('Meta import'!M81))="na",LOWER(TRIM('Meta import'!M81))="pending",LOWER(TRIM('Meta import'!M81))="unavailable",LOWER(TRIM('Meta import'!M81))="denied",LOWER(TRIM('Meta import'!M81))="none",LOWER(TRIM('Meta import'!M81))="tbd",LOWER(TRIM('Meta import'!M81))="to be determined",LOWER(TRIM('Meta import'!M81))="-")),"currency",IF(OR('Meta import'!N81="",OR(LOWER(TRIM('Meta import'!N81))="unknown",LOWER(TRIM('Meta import'!N81))="not applicable",LOWER(TRIM('Meta import'!N81))="n/a",LOWER(TRIM('Meta import'!N81))="na",LOWER(TRIM('Meta import'!N81))="pending",LOWER(TRIM('Meta import'!N81))="unavailable",LOWER(TRIM('Meta import'!N81))="denied",LOWER(TRIM('Meta import'!N81))="none",LOWER(TRIM('Meta import'!N81))="tbd",LOWER(TRIM('Meta import'!N81))="to be determined",LOWER(TRIM('Meta import'!N81))="-")),"spend",IF(OR('Meta import'!O81="",OR(LOWER(TRIM('Meta import'!O81))="unknown",LOWER(TRIM('Meta import'!O81))="not applicable",LOWER(TRIM('Meta import'!O81))="n/a",LOWER(TRIM('Meta import'!O81))="na",LOWER(TRIM('Meta import'!O81))="pending",LOWER(TRIM('Meta import'!O81))="unavailable",LOWER(TRIM('Meta import'!O81))="denied",LOWER(TRIM('Meta import'!O81))="none",LOWER(TRIM('Meta import'!O81))="tbd",LOWER(TRIM('Meta import'!O81))="to be determined",LOWER(TRIM('Meta import'!O81))="-")),"impressions",IF(OR('Meta import'!P81="",OR(LOWER(TRIM('Meta import'!P81))="unknown",LOWER(TRIM('Meta import'!P81))="not applicable",LOWER(TRIM('Meta import'!P81))="n/a",LOWER(TRIM('Meta import'!P81))="na",LOWER(TRIM('Meta import'!P81))="pending",LOWER(TRIM('Meta import'!P81))="unavailable",LOWER(TRIM('Meta import'!P81))="denied",LOWER(TRIM('Meta import'!P81))="none",LOWER(TRIM('Meta import'!P81))="tbd",LOWER(TRIM('Meta import'!P81))="to be determined",LOWER(TRIM('Meta import'!P81))="-")),"link_clicks",IF(OR('Meta import'!Q81="",OR(LOWER(TRIM('Meta import'!Q81))="unknown",LOWER(TRIM('Meta import'!Q81))="not applicable",LOWER(TRIM('Meta import'!Q81))="n/a",LOWER(TRIM('Meta import'!Q81))="na",LOWER(TRIM('Meta import'!Q81))="pending",LOWER(TRIM('Meta import'!Q81))="unavailable",LOWER(TRIM('Meta import'!Q81))="denied",LOWER(TRIM('Meta import'!Q81))="none",LOWER(TRIM('Meta import'!Q81))="tbd",LOWER(TRIM('Meta import'!Q81))="to be determined",LOWER(TRIM('Meta import'!Q81))="-")),"platform_action_name",IF(OR('Meta import'!R81="",OR(LOWER(TRIM('Meta import'!R81))="unknown",LOWER(TRIM('Meta import'!R81))="not applicable",LOWER(TRIM('Meta import'!R81))="n/a",LOWER(TRIM('Meta import'!R81))="na",LOWER(TRIM('Meta import'!R81))="pending",LOWER(TRIM('Meta import'!R81))="unavailable",LOWER(TRIM('Meta import'!R81))="denied",LOWER(TRIM('Meta import'!R81))="none",LOWER(TRIM('Meta import'!R81))="tbd",LOWER(TRIM('Meta import'!R81))="to be determined",LOWER(TRIM('Meta import'!R81))="-")),"platform_attributed_actions","source_row_id")))))))))))))))))),IF(D113="INVALID_NUMERIC",IF(NOT(ISNUMBER('Meta import'!N81)),"spend",IF(OR(NOT(ISNUMBER('Meta import'!O81)),'Meta import'!O81&lt;&gt;INT('Meta import'!O81)),"impressions",IF(OR(NOT(ISNUMBER('Meta import'!P81)),'Meta import'!P81&lt;&gt;INT('Meta import'!P81)),"link_clicks",IF(OR(NOT(ISNUMBER('Meta import'!R81)),'Meta import'!R81&lt;&gt;INT('Meta import'!R81)),"platform_attributed_actions","spend")))),IF(D113="NEGATIVE_VALUE",IF('Meta import'!N81&lt;0,"spend",IF('Meta import'!O81&lt;0,"impressions",IF('Meta import'!P81&lt;0,"link_clicks",IF('Meta import'!R81&lt;0,"platform_attributed_actions","spend")))),IF(D113="DUPLICATE_GRAIN_GROUP","ad_id",IF(D113="MIXED_ACCOUNT","account_id",IF(D113="MIXED_CURRENCY","currency",IF(D113="OUT_OF_SCOPE_WINDOW","date_start",IF(D113="MIXED_ACTION","platform_action_name","source_row_id"))))))))</x:f>
        <x:v>source_row_id</x:v>
      </x:c>
      <x:c r="D113" t="str">
        <x:f>IF('Meta import'!T81="","",'Meta import'!T81)</x:f>
      </x:c>
      <x:c r="E113" t="str">
        <x:f>IF(D113="","","Hold")</x:f>
      </x:c>
      <x:c r="F113" t="str">
        <x:f>IF(D113="","","Resolve the cited source row and refresh the report.")</x:f>
      </x:c>
      <x:c r="G113" t="str">
        <x:f>IF(D113="","",B113&amp;" "&amp;C113&amp;" "&amp;D113)</x:f>
      </x:c>
    </x:row>
    <x:row r="114">
      <x:c r="A114" t="str">
        <x:v>meta</x:v>
      </x:c>
      <x:c r="B114" t="str">
        <x:f>IF('Meta import'!A82="","",'Meta import'!A82)</x:f>
      </x:c>
      <x:c r="C114" t="str">
        <x:f>IF(D114="MISSING_OR_PLACEHOLDER",IF(OR('Meta import'!A82="",OR(LOWER(TRIM('Meta import'!A82))="unknown",LOWER(TRIM('Meta import'!A82))="not applicable",LOWER(TRIM('Meta import'!A82))="n/a",LOWER(TRIM('Meta import'!A82))="na",LOWER(TRIM('Meta import'!A82))="pending",LOWER(TRIM('Meta import'!A82))="unavailable",LOWER(TRIM('Meta import'!A82))="denied",LOWER(TRIM('Meta import'!A82))="none",LOWER(TRIM('Meta import'!A82))="tbd",LOWER(TRIM('Meta import'!A82))="to be determined",LOWER(TRIM('Meta import'!A82))="-")),"source_row_id",IF(OR('Meta import'!B82="",OR(LOWER(TRIM('Meta import'!B82))="unknown",LOWER(TRIM('Meta import'!B82))="not applicable",LOWER(TRIM('Meta import'!B82))="n/a",LOWER(TRIM('Meta import'!B82))="na",LOWER(TRIM('Meta import'!B82))="pending",LOWER(TRIM('Meta import'!B82))="unavailable",LOWER(TRIM('Meta import'!B82))="denied",LOWER(TRIM('Meta import'!B82))="none",LOWER(TRIM('Meta import'!B82))="tbd",LOWER(TRIM('Meta import'!B82))="to be determined",LOWER(TRIM('Meta import'!B82))="-")),"source_file",IF(OR('Meta import'!C82="",OR(LOWER(TRIM('Meta import'!C82))="unknown",LOWER(TRIM('Meta import'!C82))="not applicable",LOWER(TRIM('Meta import'!C82))="n/a",LOWER(TRIM('Meta import'!C82))="na",LOWER(TRIM('Meta import'!C82))="pending",LOWER(TRIM('Meta import'!C82))="unavailable",LOWER(TRIM('Meta import'!C82))="denied",LOWER(TRIM('Meta import'!C82))="none",LOWER(TRIM('Meta import'!C82))="tbd",LOWER(TRIM('Meta import'!C82))="to be determined",LOWER(TRIM('Meta import'!C82))="-")),"source_reference",IF(OR('Meta import'!D82="",OR(LOWER(TRIM('Meta import'!D82))="unknown",LOWER(TRIM('Meta import'!D82))="not applicable",LOWER(TRIM('Meta import'!D82))="n/a",LOWER(TRIM('Meta import'!D82))="na",LOWER(TRIM('Meta import'!D82))="pending",LOWER(TRIM('Meta import'!D82))="unavailable",LOWER(TRIM('Meta import'!D82))="denied",LOWER(TRIM('Meta import'!D82))="none",LOWER(TRIM('Meta import'!D82))="tbd",LOWER(TRIM('Meta import'!D82))="to be determined",LOWER(TRIM('Meta import'!D82))="-")),"account_id",IF(OR('Meta import'!E82="",OR(LOWER(TRIM('Meta import'!E82))="unknown",LOWER(TRIM('Meta import'!E82))="not applicable",LOWER(TRIM('Meta import'!E82))="n/a",LOWER(TRIM('Meta import'!E82))="na",LOWER(TRIM('Meta import'!E82))="pending",LOWER(TRIM('Meta import'!E82))="unavailable",LOWER(TRIM('Meta import'!E82))="denied",LOWER(TRIM('Meta import'!E82))="none",LOWER(TRIM('Meta import'!E82))="tbd",LOWER(TRIM('Meta import'!E82))="to be determined",LOWER(TRIM('Meta import'!E82))="-")),"campaign_id",IF(OR('Meta import'!F82="",OR(LOWER(TRIM('Meta import'!F82))="unknown",LOWER(TRIM('Meta import'!F82))="not applicable",LOWER(TRIM('Meta import'!F82))="n/a",LOWER(TRIM('Meta import'!F82))="na",LOWER(TRIM('Meta import'!F82))="pending",LOWER(TRIM('Meta import'!F82))="unavailable",LOWER(TRIM('Meta import'!F82))="denied",LOWER(TRIM('Meta import'!F82))="none",LOWER(TRIM('Meta import'!F82))="tbd",LOWER(TRIM('Meta import'!F82))="to be determined",LOWER(TRIM('Meta import'!F82))="-")),"campaign_name",IF(OR('Meta import'!G82="",OR(LOWER(TRIM('Meta import'!G82))="unknown",LOWER(TRIM('Meta import'!G82))="not applicable",LOWER(TRIM('Meta import'!G82))="n/a",LOWER(TRIM('Meta import'!G82))="na",LOWER(TRIM('Meta import'!G82))="pending",LOWER(TRIM('Meta import'!G82))="unavailable",LOWER(TRIM('Meta import'!G82))="denied",LOWER(TRIM('Meta import'!G82))="none",LOWER(TRIM('Meta import'!G82))="tbd",LOWER(TRIM('Meta import'!G82))="to be determined",LOWER(TRIM('Meta import'!G82))="-")),"adset_id",IF(OR('Meta import'!H82="",OR(LOWER(TRIM('Meta import'!H82))="unknown",LOWER(TRIM('Meta import'!H82))="not applicable",LOWER(TRIM('Meta import'!H82))="n/a",LOWER(TRIM('Meta import'!H82))="na",LOWER(TRIM('Meta import'!H82))="pending",LOWER(TRIM('Meta import'!H82))="unavailable",LOWER(TRIM('Meta import'!H82))="denied",LOWER(TRIM('Meta import'!H82))="none",LOWER(TRIM('Meta import'!H82))="tbd",LOWER(TRIM('Meta import'!H82))="to be determined",LOWER(TRIM('Meta import'!H82))="-")),"adset_name",IF(OR('Meta import'!I82="",OR(LOWER(TRIM('Meta import'!I82))="unknown",LOWER(TRIM('Meta import'!I82))="not applicable",LOWER(TRIM('Meta import'!I82))="n/a",LOWER(TRIM('Meta import'!I82))="na",LOWER(TRIM('Meta import'!I82))="pending",LOWER(TRIM('Meta import'!I82))="unavailable",LOWER(TRIM('Meta import'!I82))="denied",LOWER(TRIM('Meta import'!I82))="none",LOWER(TRIM('Meta import'!I82))="tbd",LOWER(TRIM('Meta import'!I82))="to be determined",LOWER(TRIM('Meta import'!I82))="-")),"ad_id",IF(OR('Meta import'!J82="",OR(LOWER(TRIM('Meta import'!J82))="unknown",LOWER(TRIM('Meta import'!J82))="not applicable",LOWER(TRIM('Meta import'!J82))="n/a",LOWER(TRIM('Meta import'!J82))="na",LOWER(TRIM('Meta import'!J82))="pending",LOWER(TRIM('Meta import'!J82))="unavailable",LOWER(TRIM('Meta import'!J82))="denied",LOWER(TRIM('Meta import'!J82))="none",LOWER(TRIM('Meta import'!J82))="tbd",LOWER(TRIM('Meta import'!J82))="to be determined",LOWER(TRIM('Meta import'!J82))="-")),"ad_name",IF(OR('Meta import'!K82="",OR(LOWER(TRIM('Meta import'!K82))="unknown",LOWER(TRIM('Meta import'!K82))="not applicable",LOWER(TRIM('Meta import'!K82))="n/a",LOWER(TRIM('Meta import'!K82))="na",LOWER(TRIM('Meta import'!K82))="pending",LOWER(TRIM('Meta import'!K82))="unavailable",LOWER(TRIM('Meta import'!K82))="denied",LOWER(TRIM('Meta import'!K82))="none",LOWER(TRIM('Meta import'!K82))="tbd",LOWER(TRIM('Meta import'!K82))="to be determined",LOWER(TRIM('Meta import'!K82))="-")),"date_start",IF(OR('Meta import'!L82="",OR(LOWER(TRIM('Meta import'!L82))="unknown",LOWER(TRIM('Meta import'!L82))="not applicable",LOWER(TRIM('Meta import'!L82))="n/a",LOWER(TRIM('Meta import'!L82))="na",LOWER(TRIM('Meta import'!L82))="pending",LOWER(TRIM('Meta import'!L82))="unavailable",LOWER(TRIM('Meta import'!L82))="denied",LOWER(TRIM('Meta import'!L82))="none",LOWER(TRIM('Meta import'!L82))="tbd",LOWER(TRIM('Meta import'!L82))="to be determined",LOWER(TRIM('Meta import'!L82))="-")),"date_stop",IF(OR('Meta import'!M82="",OR(LOWER(TRIM('Meta import'!M82))="unknown",LOWER(TRIM('Meta import'!M82))="not applicable",LOWER(TRIM('Meta import'!M82))="n/a",LOWER(TRIM('Meta import'!M82))="na",LOWER(TRIM('Meta import'!M82))="pending",LOWER(TRIM('Meta import'!M82))="unavailable",LOWER(TRIM('Meta import'!M82))="denied",LOWER(TRIM('Meta import'!M82))="none",LOWER(TRIM('Meta import'!M82))="tbd",LOWER(TRIM('Meta import'!M82))="to be determined",LOWER(TRIM('Meta import'!M82))="-")),"currency",IF(OR('Meta import'!N82="",OR(LOWER(TRIM('Meta import'!N82))="unknown",LOWER(TRIM('Meta import'!N82))="not applicable",LOWER(TRIM('Meta import'!N82))="n/a",LOWER(TRIM('Meta import'!N82))="na",LOWER(TRIM('Meta import'!N82))="pending",LOWER(TRIM('Meta import'!N82))="unavailable",LOWER(TRIM('Meta import'!N82))="denied",LOWER(TRIM('Meta import'!N82))="none",LOWER(TRIM('Meta import'!N82))="tbd",LOWER(TRIM('Meta import'!N82))="to be determined",LOWER(TRIM('Meta import'!N82))="-")),"spend",IF(OR('Meta import'!O82="",OR(LOWER(TRIM('Meta import'!O82))="unknown",LOWER(TRIM('Meta import'!O82))="not applicable",LOWER(TRIM('Meta import'!O82))="n/a",LOWER(TRIM('Meta import'!O82))="na",LOWER(TRIM('Meta import'!O82))="pending",LOWER(TRIM('Meta import'!O82))="unavailable",LOWER(TRIM('Meta import'!O82))="denied",LOWER(TRIM('Meta import'!O82))="none",LOWER(TRIM('Meta import'!O82))="tbd",LOWER(TRIM('Meta import'!O82))="to be determined",LOWER(TRIM('Meta import'!O82))="-")),"impressions",IF(OR('Meta import'!P82="",OR(LOWER(TRIM('Meta import'!P82))="unknown",LOWER(TRIM('Meta import'!P82))="not applicable",LOWER(TRIM('Meta import'!P82))="n/a",LOWER(TRIM('Meta import'!P82))="na",LOWER(TRIM('Meta import'!P82))="pending",LOWER(TRIM('Meta import'!P82))="unavailable",LOWER(TRIM('Meta import'!P82))="denied",LOWER(TRIM('Meta import'!P82))="none",LOWER(TRIM('Meta import'!P82))="tbd",LOWER(TRIM('Meta import'!P82))="to be determined",LOWER(TRIM('Meta import'!P82))="-")),"link_clicks",IF(OR('Meta import'!Q82="",OR(LOWER(TRIM('Meta import'!Q82))="unknown",LOWER(TRIM('Meta import'!Q82))="not applicable",LOWER(TRIM('Meta import'!Q82))="n/a",LOWER(TRIM('Meta import'!Q82))="na",LOWER(TRIM('Meta import'!Q82))="pending",LOWER(TRIM('Meta import'!Q82))="unavailable",LOWER(TRIM('Meta import'!Q82))="denied",LOWER(TRIM('Meta import'!Q82))="none",LOWER(TRIM('Meta import'!Q82))="tbd",LOWER(TRIM('Meta import'!Q82))="to be determined",LOWER(TRIM('Meta import'!Q82))="-")),"platform_action_name",IF(OR('Meta import'!R82="",OR(LOWER(TRIM('Meta import'!R82))="unknown",LOWER(TRIM('Meta import'!R82))="not applicable",LOWER(TRIM('Meta import'!R82))="n/a",LOWER(TRIM('Meta import'!R82))="na",LOWER(TRIM('Meta import'!R82))="pending",LOWER(TRIM('Meta import'!R82))="unavailable",LOWER(TRIM('Meta import'!R82))="denied",LOWER(TRIM('Meta import'!R82))="none",LOWER(TRIM('Meta import'!R82))="tbd",LOWER(TRIM('Meta import'!R82))="to be determined",LOWER(TRIM('Meta import'!R82))="-")),"platform_attributed_actions","source_row_id")))))))))))))))))),IF(D114="INVALID_NUMERIC",IF(NOT(ISNUMBER('Meta import'!N82)),"spend",IF(OR(NOT(ISNUMBER('Meta import'!O82)),'Meta import'!O82&lt;&gt;INT('Meta import'!O82)),"impressions",IF(OR(NOT(ISNUMBER('Meta import'!P82)),'Meta import'!P82&lt;&gt;INT('Meta import'!P82)),"link_clicks",IF(OR(NOT(ISNUMBER('Meta import'!R82)),'Meta import'!R82&lt;&gt;INT('Meta import'!R82)),"platform_attributed_actions","spend")))),IF(D114="NEGATIVE_VALUE",IF('Meta import'!N82&lt;0,"spend",IF('Meta import'!O82&lt;0,"impressions",IF('Meta import'!P82&lt;0,"link_clicks",IF('Meta import'!R82&lt;0,"platform_attributed_actions","spend")))),IF(D114="DUPLICATE_GRAIN_GROUP","ad_id",IF(D114="MIXED_ACCOUNT","account_id",IF(D114="MIXED_CURRENCY","currency",IF(D114="OUT_OF_SCOPE_WINDOW","date_start",IF(D114="MIXED_ACTION","platform_action_name","source_row_id"))))))))</x:f>
        <x:v>source_row_id</x:v>
      </x:c>
      <x:c r="D114" t="str">
        <x:f>IF('Meta import'!T82="","",'Meta import'!T82)</x:f>
      </x:c>
      <x:c r="E114" t="str">
        <x:f>IF(D114="","","Hold")</x:f>
      </x:c>
      <x:c r="F114" t="str">
        <x:f>IF(D114="","","Resolve the cited source row and refresh the report.")</x:f>
      </x:c>
      <x:c r="G114" t="str">
        <x:f>IF(D114="","",B114&amp;" "&amp;C114&amp;" "&amp;D114)</x:f>
      </x:c>
    </x:row>
    <x:row r="115">
      <x:c r="A115" t="str">
        <x:v>meta</x:v>
      </x:c>
      <x:c r="B115" t="str">
        <x:f>IF('Meta import'!A83="","",'Meta import'!A83)</x:f>
      </x:c>
      <x:c r="C115" t="str">
        <x:f>IF(D115="MISSING_OR_PLACEHOLDER",IF(OR('Meta import'!A83="",OR(LOWER(TRIM('Meta import'!A83))="unknown",LOWER(TRIM('Meta import'!A83))="not applicable",LOWER(TRIM('Meta import'!A83))="n/a",LOWER(TRIM('Meta import'!A83))="na",LOWER(TRIM('Meta import'!A83))="pending",LOWER(TRIM('Meta import'!A83))="unavailable",LOWER(TRIM('Meta import'!A83))="denied",LOWER(TRIM('Meta import'!A83))="none",LOWER(TRIM('Meta import'!A83))="tbd",LOWER(TRIM('Meta import'!A83))="to be determined",LOWER(TRIM('Meta import'!A83))="-")),"source_row_id",IF(OR('Meta import'!B83="",OR(LOWER(TRIM('Meta import'!B83))="unknown",LOWER(TRIM('Meta import'!B83))="not applicable",LOWER(TRIM('Meta import'!B83))="n/a",LOWER(TRIM('Meta import'!B83))="na",LOWER(TRIM('Meta import'!B83))="pending",LOWER(TRIM('Meta import'!B83))="unavailable",LOWER(TRIM('Meta import'!B83))="denied",LOWER(TRIM('Meta import'!B83))="none",LOWER(TRIM('Meta import'!B83))="tbd",LOWER(TRIM('Meta import'!B83))="to be determined",LOWER(TRIM('Meta import'!B83))="-")),"source_file",IF(OR('Meta import'!C83="",OR(LOWER(TRIM('Meta import'!C83))="unknown",LOWER(TRIM('Meta import'!C83))="not applicable",LOWER(TRIM('Meta import'!C83))="n/a",LOWER(TRIM('Meta import'!C83))="na",LOWER(TRIM('Meta import'!C83))="pending",LOWER(TRIM('Meta import'!C83))="unavailable",LOWER(TRIM('Meta import'!C83))="denied",LOWER(TRIM('Meta import'!C83))="none",LOWER(TRIM('Meta import'!C83))="tbd",LOWER(TRIM('Meta import'!C83))="to be determined",LOWER(TRIM('Meta import'!C83))="-")),"source_reference",IF(OR('Meta import'!D83="",OR(LOWER(TRIM('Meta import'!D83))="unknown",LOWER(TRIM('Meta import'!D83))="not applicable",LOWER(TRIM('Meta import'!D83))="n/a",LOWER(TRIM('Meta import'!D83))="na",LOWER(TRIM('Meta import'!D83))="pending",LOWER(TRIM('Meta import'!D83))="unavailable",LOWER(TRIM('Meta import'!D83))="denied",LOWER(TRIM('Meta import'!D83))="none",LOWER(TRIM('Meta import'!D83))="tbd",LOWER(TRIM('Meta import'!D83))="to be determined",LOWER(TRIM('Meta import'!D83))="-")),"account_id",IF(OR('Meta import'!E83="",OR(LOWER(TRIM('Meta import'!E83))="unknown",LOWER(TRIM('Meta import'!E83))="not applicable",LOWER(TRIM('Meta import'!E83))="n/a",LOWER(TRIM('Meta import'!E83))="na",LOWER(TRIM('Meta import'!E83))="pending",LOWER(TRIM('Meta import'!E83))="unavailable",LOWER(TRIM('Meta import'!E83))="denied",LOWER(TRIM('Meta import'!E83))="none",LOWER(TRIM('Meta import'!E83))="tbd",LOWER(TRIM('Meta import'!E83))="to be determined",LOWER(TRIM('Meta import'!E83))="-")),"campaign_id",IF(OR('Meta import'!F83="",OR(LOWER(TRIM('Meta import'!F83))="unknown",LOWER(TRIM('Meta import'!F83))="not applicable",LOWER(TRIM('Meta import'!F83))="n/a",LOWER(TRIM('Meta import'!F83))="na",LOWER(TRIM('Meta import'!F83))="pending",LOWER(TRIM('Meta import'!F83))="unavailable",LOWER(TRIM('Meta import'!F83))="denied",LOWER(TRIM('Meta import'!F83))="none",LOWER(TRIM('Meta import'!F83))="tbd",LOWER(TRIM('Meta import'!F83))="to be determined",LOWER(TRIM('Meta import'!F83))="-")),"campaign_name",IF(OR('Meta import'!G83="",OR(LOWER(TRIM('Meta import'!G83))="unknown",LOWER(TRIM('Meta import'!G83))="not applicable",LOWER(TRIM('Meta import'!G83))="n/a",LOWER(TRIM('Meta import'!G83))="na",LOWER(TRIM('Meta import'!G83))="pending",LOWER(TRIM('Meta import'!G83))="unavailable",LOWER(TRIM('Meta import'!G83))="denied",LOWER(TRIM('Meta import'!G83))="none",LOWER(TRIM('Meta import'!G83))="tbd",LOWER(TRIM('Meta import'!G83))="to be determined",LOWER(TRIM('Meta import'!G83))="-")),"adset_id",IF(OR('Meta import'!H83="",OR(LOWER(TRIM('Meta import'!H83))="unknown",LOWER(TRIM('Meta import'!H83))="not applicable",LOWER(TRIM('Meta import'!H83))="n/a",LOWER(TRIM('Meta import'!H83))="na",LOWER(TRIM('Meta import'!H83))="pending",LOWER(TRIM('Meta import'!H83))="unavailable",LOWER(TRIM('Meta import'!H83))="denied",LOWER(TRIM('Meta import'!H83))="none",LOWER(TRIM('Meta import'!H83))="tbd",LOWER(TRIM('Meta import'!H83))="to be determined",LOWER(TRIM('Meta import'!H83))="-")),"adset_name",IF(OR('Meta import'!I83="",OR(LOWER(TRIM('Meta import'!I83))="unknown",LOWER(TRIM('Meta import'!I83))="not applicable",LOWER(TRIM('Meta import'!I83))="n/a",LOWER(TRIM('Meta import'!I83))="na",LOWER(TRIM('Meta import'!I83))="pending",LOWER(TRIM('Meta import'!I83))="unavailable",LOWER(TRIM('Meta import'!I83))="denied",LOWER(TRIM('Meta import'!I83))="none",LOWER(TRIM('Meta import'!I83))="tbd",LOWER(TRIM('Meta import'!I83))="to be determined",LOWER(TRIM('Meta import'!I83))="-")),"ad_id",IF(OR('Meta import'!J83="",OR(LOWER(TRIM('Meta import'!J83))="unknown",LOWER(TRIM('Meta import'!J83))="not applicable",LOWER(TRIM('Meta import'!J83))="n/a",LOWER(TRIM('Meta import'!J83))="na",LOWER(TRIM('Meta import'!J83))="pending",LOWER(TRIM('Meta import'!J83))="unavailable",LOWER(TRIM('Meta import'!J83))="denied",LOWER(TRIM('Meta import'!J83))="none",LOWER(TRIM('Meta import'!J83))="tbd",LOWER(TRIM('Meta import'!J83))="to be determined",LOWER(TRIM('Meta import'!J83))="-")),"ad_name",IF(OR('Meta import'!K83="",OR(LOWER(TRIM('Meta import'!K83))="unknown",LOWER(TRIM('Meta import'!K83))="not applicable",LOWER(TRIM('Meta import'!K83))="n/a",LOWER(TRIM('Meta import'!K83))="na",LOWER(TRIM('Meta import'!K83))="pending",LOWER(TRIM('Meta import'!K83))="unavailable",LOWER(TRIM('Meta import'!K83))="denied",LOWER(TRIM('Meta import'!K83))="none",LOWER(TRIM('Meta import'!K83))="tbd",LOWER(TRIM('Meta import'!K83))="to be determined",LOWER(TRIM('Meta import'!K83))="-")),"date_start",IF(OR('Meta import'!L83="",OR(LOWER(TRIM('Meta import'!L83))="unknown",LOWER(TRIM('Meta import'!L83))="not applicable",LOWER(TRIM('Meta import'!L83))="n/a",LOWER(TRIM('Meta import'!L83))="na",LOWER(TRIM('Meta import'!L83))="pending",LOWER(TRIM('Meta import'!L83))="unavailable",LOWER(TRIM('Meta import'!L83))="denied",LOWER(TRIM('Meta import'!L83))="none",LOWER(TRIM('Meta import'!L83))="tbd",LOWER(TRIM('Meta import'!L83))="to be determined",LOWER(TRIM('Meta import'!L83))="-")),"date_stop",IF(OR('Meta import'!M83="",OR(LOWER(TRIM('Meta import'!M83))="unknown",LOWER(TRIM('Meta import'!M83))="not applicable",LOWER(TRIM('Meta import'!M83))="n/a",LOWER(TRIM('Meta import'!M83))="na",LOWER(TRIM('Meta import'!M83))="pending",LOWER(TRIM('Meta import'!M83))="unavailable",LOWER(TRIM('Meta import'!M83))="denied",LOWER(TRIM('Meta import'!M83))="none",LOWER(TRIM('Meta import'!M83))="tbd",LOWER(TRIM('Meta import'!M83))="to be determined",LOWER(TRIM('Meta import'!M83))="-")),"currency",IF(OR('Meta import'!N83="",OR(LOWER(TRIM('Meta import'!N83))="unknown",LOWER(TRIM('Meta import'!N83))="not applicable",LOWER(TRIM('Meta import'!N83))="n/a",LOWER(TRIM('Meta import'!N83))="na",LOWER(TRIM('Meta import'!N83))="pending",LOWER(TRIM('Meta import'!N83))="unavailable",LOWER(TRIM('Meta import'!N83))="denied",LOWER(TRIM('Meta import'!N83))="none",LOWER(TRIM('Meta import'!N83))="tbd",LOWER(TRIM('Meta import'!N83))="to be determined",LOWER(TRIM('Meta import'!N83))="-")),"spend",IF(OR('Meta import'!O83="",OR(LOWER(TRIM('Meta import'!O83))="unknown",LOWER(TRIM('Meta import'!O83))="not applicable",LOWER(TRIM('Meta import'!O83))="n/a",LOWER(TRIM('Meta import'!O83))="na",LOWER(TRIM('Meta import'!O83))="pending",LOWER(TRIM('Meta import'!O83))="unavailable",LOWER(TRIM('Meta import'!O83))="denied",LOWER(TRIM('Meta import'!O83))="none",LOWER(TRIM('Meta import'!O83))="tbd",LOWER(TRIM('Meta import'!O83))="to be determined",LOWER(TRIM('Meta import'!O83))="-")),"impressions",IF(OR('Meta import'!P83="",OR(LOWER(TRIM('Meta import'!P83))="unknown",LOWER(TRIM('Meta import'!P83))="not applicable",LOWER(TRIM('Meta import'!P83))="n/a",LOWER(TRIM('Meta import'!P83))="na",LOWER(TRIM('Meta import'!P83))="pending",LOWER(TRIM('Meta import'!P83))="unavailable",LOWER(TRIM('Meta import'!P83))="denied",LOWER(TRIM('Meta import'!P83))="none",LOWER(TRIM('Meta import'!P83))="tbd",LOWER(TRIM('Meta import'!P83))="to be determined",LOWER(TRIM('Meta import'!P83))="-")),"link_clicks",IF(OR('Meta import'!Q83="",OR(LOWER(TRIM('Meta import'!Q83))="unknown",LOWER(TRIM('Meta import'!Q83))="not applicable",LOWER(TRIM('Meta import'!Q83))="n/a",LOWER(TRIM('Meta import'!Q83))="na",LOWER(TRIM('Meta import'!Q83))="pending",LOWER(TRIM('Meta import'!Q83))="unavailable",LOWER(TRIM('Meta import'!Q83))="denied",LOWER(TRIM('Meta import'!Q83))="none",LOWER(TRIM('Meta import'!Q83))="tbd",LOWER(TRIM('Meta import'!Q83))="to be determined",LOWER(TRIM('Meta import'!Q83))="-")),"platform_action_name",IF(OR('Meta import'!R83="",OR(LOWER(TRIM('Meta import'!R83))="unknown",LOWER(TRIM('Meta import'!R83))="not applicable",LOWER(TRIM('Meta import'!R83))="n/a",LOWER(TRIM('Meta import'!R83))="na",LOWER(TRIM('Meta import'!R83))="pending",LOWER(TRIM('Meta import'!R83))="unavailable",LOWER(TRIM('Meta import'!R83))="denied",LOWER(TRIM('Meta import'!R83))="none",LOWER(TRIM('Meta import'!R83))="tbd",LOWER(TRIM('Meta import'!R83))="to be determined",LOWER(TRIM('Meta import'!R83))="-")),"platform_attributed_actions","source_row_id")))))))))))))))))),IF(D115="INVALID_NUMERIC",IF(NOT(ISNUMBER('Meta import'!N83)),"spend",IF(OR(NOT(ISNUMBER('Meta import'!O83)),'Meta import'!O83&lt;&gt;INT('Meta import'!O83)),"impressions",IF(OR(NOT(ISNUMBER('Meta import'!P83)),'Meta import'!P83&lt;&gt;INT('Meta import'!P83)),"link_clicks",IF(OR(NOT(ISNUMBER('Meta import'!R83)),'Meta import'!R83&lt;&gt;INT('Meta import'!R83)),"platform_attributed_actions","spend")))),IF(D115="NEGATIVE_VALUE",IF('Meta import'!N83&lt;0,"spend",IF('Meta import'!O83&lt;0,"impressions",IF('Meta import'!P83&lt;0,"link_clicks",IF('Meta import'!R83&lt;0,"platform_attributed_actions","spend")))),IF(D115="DUPLICATE_GRAIN_GROUP","ad_id",IF(D115="MIXED_ACCOUNT","account_id",IF(D115="MIXED_CURRENCY","currency",IF(D115="OUT_OF_SCOPE_WINDOW","date_start",IF(D115="MIXED_ACTION","platform_action_name","source_row_id"))))))))</x:f>
        <x:v>source_row_id</x:v>
      </x:c>
      <x:c r="D115" t="str">
        <x:f>IF('Meta import'!T83="","",'Meta import'!T83)</x:f>
      </x:c>
      <x:c r="E115" t="str">
        <x:f>IF(D115="","","Hold")</x:f>
      </x:c>
      <x:c r="F115" t="str">
        <x:f>IF(D115="","","Resolve the cited source row and refresh the report.")</x:f>
      </x:c>
      <x:c r="G115" t="str">
        <x:f>IF(D115="","",B115&amp;" "&amp;C115&amp;" "&amp;D115)</x:f>
      </x:c>
    </x:row>
    <x:row r="116">
      <x:c r="A116" t="str">
        <x:v>meta</x:v>
      </x:c>
      <x:c r="B116" t="str">
        <x:f>IF('Meta import'!A84="","",'Meta import'!A84)</x:f>
      </x:c>
      <x:c r="C116" t="str">
        <x:f>IF(D116="MISSING_OR_PLACEHOLDER",IF(OR('Meta import'!A84="",OR(LOWER(TRIM('Meta import'!A84))="unknown",LOWER(TRIM('Meta import'!A84))="not applicable",LOWER(TRIM('Meta import'!A84))="n/a",LOWER(TRIM('Meta import'!A84))="na",LOWER(TRIM('Meta import'!A84))="pending",LOWER(TRIM('Meta import'!A84))="unavailable",LOWER(TRIM('Meta import'!A84))="denied",LOWER(TRIM('Meta import'!A84))="none",LOWER(TRIM('Meta import'!A84))="tbd",LOWER(TRIM('Meta import'!A84))="to be determined",LOWER(TRIM('Meta import'!A84))="-")),"source_row_id",IF(OR('Meta import'!B84="",OR(LOWER(TRIM('Meta import'!B84))="unknown",LOWER(TRIM('Meta import'!B84))="not applicable",LOWER(TRIM('Meta import'!B84))="n/a",LOWER(TRIM('Meta import'!B84))="na",LOWER(TRIM('Meta import'!B84))="pending",LOWER(TRIM('Meta import'!B84))="unavailable",LOWER(TRIM('Meta import'!B84))="denied",LOWER(TRIM('Meta import'!B84))="none",LOWER(TRIM('Meta import'!B84))="tbd",LOWER(TRIM('Meta import'!B84))="to be determined",LOWER(TRIM('Meta import'!B84))="-")),"source_file",IF(OR('Meta import'!C84="",OR(LOWER(TRIM('Meta import'!C84))="unknown",LOWER(TRIM('Meta import'!C84))="not applicable",LOWER(TRIM('Meta import'!C84))="n/a",LOWER(TRIM('Meta import'!C84))="na",LOWER(TRIM('Meta import'!C84))="pending",LOWER(TRIM('Meta import'!C84))="unavailable",LOWER(TRIM('Meta import'!C84))="denied",LOWER(TRIM('Meta import'!C84))="none",LOWER(TRIM('Meta import'!C84))="tbd",LOWER(TRIM('Meta import'!C84))="to be determined",LOWER(TRIM('Meta import'!C84))="-")),"source_reference",IF(OR('Meta import'!D84="",OR(LOWER(TRIM('Meta import'!D84))="unknown",LOWER(TRIM('Meta import'!D84))="not applicable",LOWER(TRIM('Meta import'!D84))="n/a",LOWER(TRIM('Meta import'!D84))="na",LOWER(TRIM('Meta import'!D84))="pending",LOWER(TRIM('Meta import'!D84))="unavailable",LOWER(TRIM('Meta import'!D84))="denied",LOWER(TRIM('Meta import'!D84))="none",LOWER(TRIM('Meta import'!D84))="tbd",LOWER(TRIM('Meta import'!D84))="to be determined",LOWER(TRIM('Meta import'!D84))="-")),"account_id",IF(OR('Meta import'!E84="",OR(LOWER(TRIM('Meta import'!E84))="unknown",LOWER(TRIM('Meta import'!E84))="not applicable",LOWER(TRIM('Meta import'!E84))="n/a",LOWER(TRIM('Meta import'!E84))="na",LOWER(TRIM('Meta import'!E84))="pending",LOWER(TRIM('Meta import'!E84))="unavailable",LOWER(TRIM('Meta import'!E84))="denied",LOWER(TRIM('Meta import'!E84))="none",LOWER(TRIM('Meta import'!E84))="tbd",LOWER(TRIM('Meta import'!E84))="to be determined",LOWER(TRIM('Meta import'!E84))="-")),"campaign_id",IF(OR('Meta import'!F84="",OR(LOWER(TRIM('Meta import'!F84))="unknown",LOWER(TRIM('Meta import'!F84))="not applicable",LOWER(TRIM('Meta import'!F84))="n/a",LOWER(TRIM('Meta import'!F84))="na",LOWER(TRIM('Meta import'!F84))="pending",LOWER(TRIM('Meta import'!F84))="unavailable",LOWER(TRIM('Meta import'!F84))="denied",LOWER(TRIM('Meta import'!F84))="none",LOWER(TRIM('Meta import'!F84))="tbd",LOWER(TRIM('Meta import'!F84))="to be determined",LOWER(TRIM('Meta import'!F84))="-")),"campaign_name",IF(OR('Meta import'!G84="",OR(LOWER(TRIM('Meta import'!G84))="unknown",LOWER(TRIM('Meta import'!G84))="not applicable",LOWER(TRIM('Meta import'!G84))="n/a",LOWER(TRIM('Meta import'!G84))="na",LOWER(TRIM('Meta import'!G84))="pending",LOWER(TRIM('Meta import'!G84))="unavailable",LOWER(TRIM('Meta import'!G84))="denied",LOWER(TRIM('Meta import'!G84))="none",LOWER(TRIM('Meta import'!G84))="tbd",LOWER(TRIM('Meta import'!G84))="to be determined",LOWER(TRIM('Meta import'!G84))="-")),"adset_id",IF(OR('Meta import'!H84="",OR(LOWER(TRIM('Meta import'!H84))="unknown",LOWER(TRIM('Meta import'!H84))="not applicable",LOWER(TRIM('Meta import'!H84))="n/a",LOWER(TRIM('Meta import'!H84))="na",LOWER(TRIM('Meta import'!H84))="pending",LOWER(TRIM('Meta import'!H84))="unavailable",LOWER(TRIM('Meta import'!H84))="denied",LOWER(TRIM('Meta import'!H84))="none",LOWER(TRIM('Meta import'!H84))="tbd",LOWER(TRIM('Meta import'!H84))="to be determined",LOWER(TRIM('Meta import'!H84))="-")),"adset_name",IF(OR('Meta import'!I84="",OR(LOWER(TRIM('Meta import'!I84))="unknown",LOWER(TRIM('Meta import'!I84))="not applicable",LOWER(TRIM('Meta import'!I84))="n/a",LOWER(TRIM('Meta import'!I84))="na",LOWER(TRIM('Meta import'!I84))="pending",LOWER(TRIM('Meta import'!I84))="unavailable",LOWER(TRIM('Meta import'!I84))="denied",LOWER(TRIM('Meta import'!I84))="none",LOWER(TRIM('Meta import'!I84))="tbd",LOWER(TRIM('Meta import'!I84))="to be determined",LOWER(TRIM('Meta import'!I84))="-")),"ad_id",IF(OR('Meta import'!J84="",OR(LOWER(TRIM('Meta import'!J84))="unknown",LOWER(TRIM('Meta import'!J84))="not applicable",LOWER(TRIM('Meta import'!J84))="n/a",LOWER(TRIM('Meta import'!J84))="na",LOWER(TRIM('Meta import'!J84))="pending",LOWER(TRIM('Meta import'!J84))="unavailable",LOWER(TRIM('Meta import'!J84))="denied",LOWER(TRIM('Meta import'!J84))="none",LOWER(TRIM('Meta import'!J84))="tbd",LOWER(TRIM('Meta import'!J84))="to be determined",LOWER(TRIM('Meta import'!J84))="-")),"ad_name",IF(OR('Meta import'!K84="",OR(LOWER(TRIM('Meta import'!K84))="unknown",LOWER(TRIM('Meta import'!K84))="not applicable",LOWER(TRIM('Meta import'!K84))="n/a",LOWER(TRIM('Meta import'!K84))="na",LOWER(TRIM('Meta import'!K84))="pending",LOWER(TRIM('Meta import'!K84))="unavailable",LOWER(TRIM('Meta import'!K84))="denied",LOWER(TRIM('Meta import'!K84))="none",LOWER(TRIM('Meta import'!K84))="tbd",LOWER(TRIM('Meta import'!K84))="to be determined",LOWER(TRIM('Meta import'!K84))="-")),"date_start",IF(OR('Meta import'!L84="",OR(LOWER(TRIM('Meta import'!L84))="unknown",LOWER(TRIM('Meta import'!L84))="not applicable",LOWER(TRIM('Meta import'!L84))="n/a",LOWER(TRIM('Meta import'!L84))="na",LOWER(TRIM('Meta import'!L84))="pending",LOWER(TRIM('Meta import'!L84))="unavailable",LOWER(TRIM('Meta import'!L84))="denied",LOWER(TRIM('Meta import'!L84))="none",LOWER(TRIM('Meta import'!L84))="tbd",LOWER(TRIM('Meta import'!L84))="to be determined",LOWER(TRIM('Meta import'!L84))="-")),"date_stop",IF(OR('Meta import'!M84="",OR(LOWER(TRIM('Meta import'!M84))="unknown",LOWER(TRIM('Meta import'!M84))="not applicable",LOWER(TRIM('Meta import'!M84))="n/a",LOWER(TRIM('Meta import'!M84))="na",LOWER(TRIM('Meta import'!M84))="pending",LOWER(TRIM('Meta import'!M84))="unavailable",LOWER(TRIM('Meta import'!M84))="denied",LOWER(TRIM('Meta import'!M84))="none",LOWER(TRIM('Meta import'!M84))="tbd",LOWER(TRIM('Meta import'!M84))="to be determined",LOWER(TRIM('Meta import'!M84))="-")),"currency",IF(OR('Meta import'!N84="",OR(LOWER(TRIM('Meta import'!N84))="unknown",LOWER(TRIM('Meta import'!N84))="not applicable",LOWER(TRIM('Meta import'!N84))="n/a",LOWER(TRIM('Meta import'!N84))="na",LOWER(TRIM('Meta import'!N84))="pending",LOWER(TRIM('Meta import'!N84))="unavailable",LOWER(TRIM('Meta import'!N84))="denied",LOWER(TRIM('Meta import'!N84))="none",LOWER(TRIM('Meta import'!N84))="tbd",LOWER(TRIM('Meta import'!N84))="to be determined",LOWER(TRIM('Meta import'!N84))="-")),"spend",IF(OR('Meta import'!O84="",OR(LOWER(TRIM('Meta import'!O84))="unknown",LOWER(TRIM('Meta import'!O84))="not applicable",LOWER(TRIM('Meta import'!O84))="n/a",LOWER(TRIM('Meta import'!O84))="na",LOWER(TRIM('Meta import'!O84))="pending",LOWER(TRIM('Meta import'!O84))="unavailable",LOWER(TRIM('Meta import'!O84))="denied",LOWER(TRIM('Meta import'!O84))="none",LOWER(TRIM('Meta import'!O84))="tbd",LOWER(TRIM('Meta import'!O84))="to be determined",LOWER(TRIM('Meta import'!O84))="-")),"impressions",IF(OR('Meta import'!P84="",OR(LOWER(TRIM('Meta import'!P84))="unknown",LOWER(TRIM('Meta import'!P84))="not applicable",LOWER(TRIM('Meta import'!P84))="n/a",LOWER(TRIM('Meta import'!P84))="na",LOWER(TRIM('Meta import'!P84))="pending",LOWER(TRIM('Meta import'!P84))="unavailable",LOWER(TRIM('Meta import'!P84))="denied",LOWER(TRIM('Meta import'!P84))="none",LOWER(TRIM('Meta import'!P84))="tbd",LOWER(TRIM('Meta import'!P84))="to be determined",LOWER(TRIM('Meta import'!P84))="-")),"link_clicks",IF(OR('Meta import'!Q84="",OR(LOWER(TRIM('Meta import'!Q84))="unknown",LOWER(TRIM('Meta import'!Q84))="not applicable",LOWER(TRIM('Meta import'!Q84))="n/a",LOWER(TRIM('Meta import'!Q84))="na",LOWER(TRIM('Meta import'!Q84))="pending",LOWER(TRIM('Meta import'!Q84))="unavailable",LOWER(TRIM('Meta import'!Q84))="denied",LOWER(TRIM('Meta import'!Q84))="none",LOWER(TRIM('Meta import'!Q84))="tbd",LOWER(TRIM('Meta import'!Q84))="to be determined",LOWER(TRIM('Meta import'!Q84))="-")),"platform_action_name",IF(OR('Meta import'!R84="",OR(LOWER(TRIM('Meta import'!R84))="unknown",LOWER(TRIM('Meta import'!R84))="not applicable",LOWER(TRIM('Meta import'!R84))="n/a",LOWER(TRIM('Meta import'!R84))="na",LOWER(TRIM('Meta import'!R84))="pending",LOWER(TRIM('Meta import'!R84))="unavailable",LOWER(TRIM('Meta import'!R84))="denied",LOWER(TRIM('Meta import'!R84))="none",LOWER(TRIM('Meta import'!R84))="tbd",LOWER(TRIM('Meta import'!R84))="to be determined",LOWER(TRIM('Meta import'!R84))="-")),"platform_attributed_actions","source_row_id")))))))))))))))))),IF(D116="INVALID_NUMERIC",IF(NOT(ISNUMBER('Meta import'!N84)),"spend",IF(OR(NOT(ISNUMBER('Meta import'!O84)),'Meta import'!O84&lt;&gt;INT('Meta import'!O84)),"impressions",IF(OR(NOT(ISNUMBER('Meta import'!P84)),'Meta import'!P84&lt;&gt;INT('Meta import'!P84)),"link_clicks",IF(OR(NOT(ISNUMBER('Meta import'!R84)),'Meta import'!R84&lt;&gt;INT('Meta import'!R84)),"platform_attributed_actions","spend")))),IF(D116="NEGATIVE_VALUE",IF('Meta import'!N84&lt;0,"spend",IF('Meta import'!O84&lt;0,"impressions",IF('Meta import'!P84&lt;0,"link_clicks",IF('Meta import'!R84&lt;0,"platform_attributed_actions","spend")))),IF(D116="DUPLICATE_GRAIN_GROUP","ad_id",IF(D116="MIXED_ACCOUNT","account_id",IF(D116="MIXED_CURRENCY","currency",IF(D116="OUT_OF_SCOPE_WINDOW","date_start",IF(D116="MIXED_ACTION","platform_action_name","source_row_id"))))))))</x:f>
        <x:v>source_row_id</x:v>
      </x:c>
      <x:c r="D116" t="str">
        <x:f>IF('Meta import'!T84="","",'Meta import'!T84)</x:f>
      </x:c>
      <x:c r="E116" t="str">
        <x:f>IF(D116="","","Hold")</x:f>
      </x:c>
      <x:c r="F116" t="str">
        <x:f>IF(D116="","","Resolve the cited source row and refresh the report.")</x:f>
      </x:c>
      <x:c r="G116" t="str">
        <x:f>IF(D116="","",B116&amp;" "&amp;C116&amp;" "&amp;D116)</x:f>
      </x:c>
    </x:row>
    <x:row r="117">
      <x:c r="A117" t="str">
        <x:v>meta</x:v>
      </x:c>
      <x:c r="B117" t="str">
        <x:f>IF('Meta import'!A85="","",'Meta import'!A85)</x:f>
      </x:c>
      <x:c r="C117" t="str">
        <x:f>IF(D117="MISSING_OR_PLACEHOLDER",IF(OR('Meta import'!A85="",OR(LOWER(TRIM('Meta import'!A85))="unknown",LOWER(TRIM('Meta import'!A85))="not applicable",LOWER(TRIM('Meta import'!A85))="n/a",LOWER(TRIM('Meta import'!A85))="na",LOWER(TRIM('Meta import'!A85))="pending",LOWER(TRIM('Meta import'!A85))="unavailable",LOWER(TRIM('Meta import'!A85))="denied",LOWER(TRIM('Meta import'!A85))="none",LOWER(TRIM('Meta import'!A85))="tbd",LOWER(TRIM('Meta import'!A85))="to be determined",LOWER(TRIM('Meta import'!A85))="-")),"source_row_id",IF(OR('Meta import'!B85="",OR(LOWER(TRIM('Meta import'!B85))="unknown",LOWER(TRIM('Meta import'!B85))="not applicable",LOWER(TRIM('Meta import'!B85))="n/a",LOWER(TRIM('Meta import'!B85))="na",LOWER(TRIM('Meta import'!B85))="pending",LOWER(TRIM('Meta import'!B85))="unavailable",LOWER(TRIM('Meta import'!B85))="denied",LOWER(TRIM('Meta import'!B85))="none",LOWER(TRIM('Meta import'!B85))="tbd",LOWER(TRIM('Meta import'!B85))="to be determined",LOWER(TRIM('Meta import'!B85))="-")),"source_file",IF(OR('Meta import'!C85="",OR(LOWER(TRIM('Meta import'!C85))="unknown",LOWER(TRIM('Meta import'!C85))="not applicable",LOWER(TRIM('Meta import'!C85))="n/a",LOWER(TRIM('Meta import'!C85))="na",LOWER(TRIM('Meta import'!C85))="pending",LOWER(TRIM('Meta import'!C85))="unavailable",LOWER(TRIM('Meta import'!C85))="denied",LOWER(TRIM('Meta import'!C85))="none",LOWER(TRIM('Meta import'!C85))="tbd",LOWER(TRIM('Meta import'!C85))="to be determined",LOWER(TRIM('Meta import'!C85))="-")),"source_reference",IF(OR('Meta import'!D85="",OR(LOWER(TRIM('Meta import'!D85))="unknown",LOWER(TRIM('Meta import'!D85))="not applicable",LOWER(TRIM('Meta import'!D85))="n/a",LOWER(TRIM('Meta import'!D85))="na",LOWER(TRIM('Meta import'!D85))="pending",LOWER(TRIM('Meta import'!D85))="unavailable",LOWER(TRIM('Meta import'!D85))="denied",LOWER(TRIM('Meta import'!D85))="none",LOWER(TRIM('Meta import'!D85))="tbd",LOWER(TRIM('Meta import'!D85))="to be determined",LOWER(TRIM('Meta import'!D85))="-")),"account_id",IF(OR('Meta import'!E85="",OR(LOWER(TRIM('Meta import'!E85))="unknown",LOWER(TRIM('Meta import'!E85))="not applicable",LOWER(TRIM('Meta import'!E85))="n/a",LOWER(TRIM('Meta import'!E85))="na",LOWER(TRIM('Meta import'!E85))="pending",LOWER(TRIM('Meta import'!E85))="unavailable",LOWER(TRIM('Meta import'!E85))="denied",LOWER(TRIM('Meta import'!E85))="none",LOWER(TRIM('Meta import'!E85))="tbd",LOWER(TRIM('Meta import'!E85))="to be determined",LOWER(TRIM('Meta import'!E85))="-")),"campaign_id",IF(OR('Meta import'!F85="",OR(LOWER(TRIM('Meta import'!F85))="unknown",LOWER(TRIM('Meta import'!F85))="not applicable",LOWER(TRIM('Meta import'!F85))="n/a",LOWER(TRIM('Meta import'!F85))="na",LOWER(TRIM('Meta import'!F85))="pending",LOWER(TRIM('Meta import'!F85))="unavailable",LOWER(TRIM('Meta import'!F85))="denied",LOWER(TRIM('Meta import'!F85))="none",LOWER(TRIM('Meta import'!F85))="tbd",LOWER(TRIM('Meta import'!F85))="to be determined",LOWER(TRIM('Meta import'!F85))="-")),"campaign_name",IF(OR('Meta import'!G85="",OR(LOWER(TRIM('Meta import'!G85))="unknown",LOWER(TRIM('Meta import'!G85))="not applicable",LOWER(TRIM('Meta import'!G85))="n/a",LOWER(TRIM('Meta import'!G85))="na",LOWER(TRIM('Meta import'!G85))="pending",LOWER(TRIM('Meta import'!G85))="unavailable",LOWER(TRIM('Meta import'!G85))="denied",LOWER(TRIM('Meta import'!G85))="none",LOWER(TRIM('Meta import'!G85))="tbd",LOWER(TRIM('Meta import'!G85))="to be determined",LOWER(TRIM('Meta import'!G85))="-")),"adset_id",IF(OR('Meta import'!H85="",OR(LOWER(TRIM('Meta import'!H85))="unknown",LOWER(TRIM('Meta import'!H85))="not applicable",LOWER(TRIM('Meta import'!H85))="n/a",LOWER(TRIM('Meta import'!H85))="na",LOWER(TRIM('Meta import'!H85))="pending",LOWER(TRIM('Meta import'!H85))="unavailable",LOWER(TRIM('Meta import'!H85))="denied",LOWER(TRIM('Meta import'!H85))="none",LOWER(TRIM('Meta import'!H85))="tbd",LOWER(TRIM('Meta import'!H85))="to be determined",LOWER(TRIM('Meta import'!H85))="-")),"adset_name",IF(OR('Meta import'!I85="",OR(LOWER(TRIM('Meta import'!I85))="unknown",LOWER(TRIM('Meta import'!I85))="not applicable",LOWER(TRIM('Meta import'!I85))="n/a",LOWER(TRIM('Meta import'!I85))="na",LOWER(TRIM('Meta import'!I85))="pending",LOWER(TRIM('Meta import'!I85))="unavailable",LOWER(TRIM('Meta import'!I85))="denied",LOWER(TRIM('Meta import'!I85))="none",LOWER(TRIM('Meta import'!I85))="tbd",LOWER(TRIM('Meta import'!I85))="to be determined",LOWER(TRIM('Meta import'!I85))="-")),"ad_id",IF(OR('Meta import'!J85="",OR(LOWER(TRIM('Meta import'!J85))="unknown",LOWER(TRIM('Meta import'!J85))="not applicable",LOWER(TRIM('Meta import'!J85))="n/a",LOWER(TRIM('Meta import'!J85))="na",LOWER(TRIM('Meta import'!J85))="pending",LOWER(TRIM('Meta import'!J85))="unavailable",LOWER(TRIM('Meta import'!J85))="denied",LOWER(TRIM('Meta import'!J85))="none",LOWER(TRIM('Meta import'!J85))="tbd",LOWER(TRIM('Meta import'!J85))="to be determined",LOWER(TRIM('Meta import'!J85))="-")),"ad_name",IF(OR('Meta import'!K85="",OR(LOWER(TRIM('Meta import'!K85))="unknown",LOWER(TRIM('Meta import'!K85))="not applicable",LOWER(TRIM('Meta import'!K85))="n/a",LOWER(TRIM('Meta import'!K85))="na",LOWER(TRIM('Meta import'!K85))="pending",LOWER(TRIM('Meta import'!K85))="unavailable",LOWER(TRIM('Meta import'!K85))="denied",LOWER(TRIM('Meta import'!K85))="none",LOWER(TRIM('Meta import'!K85))="tbd",LOWER(TRIM('Meta import'!K85))="to be determined",LOWER(TRIM('Meta import'!K85))="-")),"date_start",IF(OR('Meta import'!L85="",OR(LOWER(TRIM('Meta import'!L85))="unknown",LOWER(TRIM('Meta import'!L85))="not applicable",LOWER(TRIM('Meta import'!L85))="n/a",LOWER(TRIM('Meta import'!L85))="na",LOWER(TRIM('Meta import'!L85))="pending",LOWER(TRIM('Meta import'!L85))="unavailable",LOWER(TRIM('Meta import'!L85))="denied",LOWER(TRIM('Meta import'!L85))="none",LOWER(TRIM('Meta import'!L85))="tbd",LOWER(TRIM('Meta import'!L85))="to be determined",LOWER(TRIM('Meta import'!L85))="-")),"date_stop",IF(OR('Meta import'!M85="",OR(LOWER(TRIM('Meta import'!M85))="unknown",LOWER(TRIM('Meta import'!M85))="not applicable",LOWER(TRIM('Meta import'!M85))="n/a",LOWER(TRIM('Meta import'!M85))="na",LOWER(TRIM('Meta import'!M85))="pending",LOWER(TRIM('Meta import'!M85))="unavailable",LOWER(TRIM('Meta import'!M85))="denied",LOWER(TRIM('Meta import'!M85))="none",LOWER(TRIM('Meta import'!M85))="tbd",LOWER(TRIM('Meta import'!M85))="to be determined",LOWER(TRIM('Meta import'!M85))="-")),"currency",IF(OR('Meta import'!N85="",OR(LOWER(TRIM('Meta import'!N85))="unknown",LOWER(TRIM('Meta import'!N85))="not applicable",LOWER(TRIM('Meta import'!N85))="n/a",LOWER(TRIM('Meta import'!N85))="na",LOWER(TRIM('Meta import'!N85))="pending",LOWER(TRIM('Meta import'!N85))="unavailable",LOWER(TRIM('Meta import'!N85))="denied",LOWER(TRIM('Meta import'!N85))="none",LOWER(TRIM('Meta import'!N85))="tbd",LOWER(TRIM('Meta import'!N85))="to be determined",LOWER(TRIM('Meta import'!N85))="-")),"spend",IF(OR('Meta import'!O85="",OR(LOWER(TRIM('Meta import'!O85))="unknown",LOWER(TRIM('Meta import'!O85))="not applicable",LOWER(TRIM('Meta import'!O85))="n/a",LOWER(TRIM('Meta import'!O85))="na",LOWER(TRIM('Meta import'!O85))="pending",LOWER(TRIM('Meta import'!O85))="unavailable",LOWER(TRIM('Meta import'!O85))="denied",LOWER(TRIM('Meta import'!O85))="none",LOWER(TRIM('Meta import'!O85))="tbd",LOWER(TRIM('Meta import'!O85))="to be determined",LOWER(TRIM('Meta import'!O85))="-")),"impressions",IF(OR('Meta import'!P85="",OR(LOWER(TRIM('Meta import'!P85))="unknown",LOWER(TRIM('Meta import'!P85))="not applicable",LOWER(TRIM('Meta import'!P85))="n/a",LOWER(TRIM('Meta import'!P85))="na",LOWER(TRIM('Meta import'!P85))="pending",LOWER(TRIM('Meta import'!P85))="unavailable",LOWER(TRIM('Meta import'!P85))="denied",LOWER(TRIM('Meta import'!P85))="none",LOWER(TRIM('Meta import'!P85))="tbd",LOWER(TRIM('Meta import'!P85))="to be determined",LOWER(TRIM('Meta import'!P85))="-")),"link_clicks",IF(OR('Meta import'!Q85="",OR(LOWER(TRIM('Meta import'!Q85))="unknown",LOWER(TRIM('Meta import'!Q85))="not applicable",LOWER(TRIM('Meta import'!Q85))="n/a",LOWER(TRIM('Meta import'!Q85))="na",LOWER(TRIM('Meta import'!Q85))="pending",LOWER(TRIM('Meta import'!Q85))="unavailable",LOWER(TRIM('Meta import'!Q85))="denied",LOWER(TRIM('Meta import'!Q85))="none",LOWER(TRIM('Meta import'!Q85))="tbd",LOWER(TRIM('Meta import'!Q85))="to be determined",LOWER(TRIM('Meta import'!Q85))="-")),"platform_action_name",IF(OR('Meta import'!R85="",OR(LOWER(TRIM('Meta import'!R85))="unknown",LOWER(TRIM('Meta import'!R85))="not applicable",LOWER(TRIM('Meta import'!R85))="n/a",LOWER(TRIM('Meta import'!R85))="na",LOWER(TRIM('Meta import'!R85))="pending",LOWER(TRIM('Meta import'!R85))="unavailable",LOWER(TRIM('Meta import'!R85))="denied",LOWER(TRIM('Meta import'!R85))="none",LOWER(TRIM('Meta import'!R85))="tbd",LOWER(TRIM('Meta import'!R85))="to be determined",LOWER(TRIM('Meta import'!R85))="-")),"platform_attributed_actions","source_row_id")))))))))))))))))),IF(D117="INVALID_NUMERIC",IF(NOT(ISNUMBER('Meta import'!N85)),"spend",IF(OR(NOT(ISNUMBER('Meta import'!O85)),'Meta import'!O85&lt;&gt;INT('Meta import'!O85)),"impressions",IF(OR(NOT(ISNUMBER('Meta import'!P85)),'Meta import'!P85&lt;&gt;INT('Meta import'!P85)),"link_clicks",IF(OR(NOT(ISNUMBER('Meta import'!R85)),'Meta import'!R85&lt;&gt;INT('Meta import'!R85)),"platform_attributed_actions","spend")))),IF(D117="NEGATIVE_VALUE",IF('Meta import'!N85&lt;0,"spend",IF('Meta import'!O85&lt;0,"impressions",IF('Meta import'!P85&lt;0,"link_clicks",IF('Meta import'!R85&lt;0,"platform_attributed_actions","spend")))),IF(D117="DUPLICATE_GRAIN_GROUP","ad_id",IF(D117="MIXED_ACCOUNT","account_id",IF(D117="MIXED_CURRENCY","currency",IF(D117="OUT_OF_SCOPE_WINDOW","date_start",IF(D117="MIXED_ACTION","platform_action_name","source_row_id"))))))))</x:f>
        <x:v>source_row_id</x:v>
      </x:c>
      <x:c r="D117" t="str">
        <x:f>IF('Meta import'!T85="","",'Meta import'!T85)</x:f>
      </x:c>
      <x:c r="E117" t="str">
        <x:f>IF(D117="","","Hold")</x:f>
      </x:c>
      <x:c r="F117" t="str">
        <x:f>IF(D117="","","Resolve the cited source row and refresh the report.")</x:f>
      </x:c>
      <x:c r="G117" t="str">
        <x:f>IF(D117="","",B117&amp;" "&amp;C117&amp;" "&amp;D117)</x:f>
      </x:c>
    </x:row>
    <x:row r="118">
      <x:c r="A118" t="str">
        <x:v>meta</x:v>
      </x:c>
      <x:c r="B118" t="str">
        <x:f>IF('Meta import'!A86="","",'Meta import'!A86)</x:f>
      </x:c>
      <x:c r="C118" t="str">
        <x:f>IF(D118="MISSING_OR_PLACEHOLDER",IF(OR('Meta import'!A86="",OR(LOWER(TRIM('Meta import'!A86))="unknown",LOWER(TRIM('Meta import'!A86))="not applicable",LOWER(TRIM('Meta import'!A86))="n/a",LOWER(TRIM('Meta import'!A86))="na",LOWER(TRIM('Meta import'!A86))="pending",LOWER(TRIM('Meta import'!A86))="unavailable",LOWER(TRIM('Meta import'!A86))="denied",LOWER(TRIM('Meta import'!A86))="none",LOWER(TRIM('Meta import'!A86))="tbd",LOWER(TRIM('Meta import'!A86))="to be determined",LOWER(TRIM('Meta import'!A86))="-")),"source_row_id",IF(OR('Meta import'!B86="",OR(LOWER(TRIM('Meta import'!B86))="unknown",LOWER(TRIM('Meta import'!B86))="not applicable",LOWER(TRIM('Meta import'!B86))="n/a",LOWER(TRIM('Meta import'!B86))="na",LOWER(TRIM('Meta import'!B86))="pending",LOWER(TRIM('Meta import'!B86))="unavailable",LOWER(TRIM('Meta import'!B86))="denied",LOWER(TRIM('Meta import'!B86))="none",LOWER(TRIM('Meta import'!B86))="tbd",LOWER(TRIM('Meta import'!B86))="to be determined",LOWER(TRIM('Meta import'!B86))="-")),"source_file",IF(OR('Meta import'!C86="",OR(LOWER(TRIM('Meta import'!C86))="unknown",LOWER(TRIM('Meta import'!C86))="not applicable",LOWER(TRIM('Meta import'!C86))="n/a",LOWER(TRIM('Meta import'!C86))="na",LOWER(TRIM('Meta import'!C86))="pending",LOWER(TRIM('Meta import'!C86))="unavailable",LOWER(TRIM('Meta import'!C86))="denied",LOWER(TRIM('Meta import'!C86))="none",LOWER(TRIM('Meta import'!C86))="tbd",LOWER(TRIM('Meta import'!C86))="to be determined",LOWER(TRIM('Meta import'!C86))="-")),"source_reference",IF(OR('Meta import'!D86="",OR(LOWER(TRIM('Meta import'!D86))="unknown",LOWER(TRIM('Meta import'!D86))="not applicable",LOWER(TRIM('Meta import'!D86))="n/a",LOWER(TRIM('Meta import'!D86))="na",LOWER(TRIM('Meta import'!D86))="pending",LOWER(TRIM('Meta import'!D86))="unavailable",LOWER(TRIM('Meta import'!D86))="denied",LOWER(TRIM('Meta import'!D86))="none",LOWER(TRIM('Meta import'!D86))="tbd",LOWER(TRIM('Meta import'!D86))="to be determined",LOWER(TRIM('Meta import'!D86))="-")),"account_id",IF(OR('Meta import'!E86="",OR(LOWER(TRIM('Meta import'!E86))="unknown",LOWER(TRIM('Meta import'!E86))="not applicable",LOWER(TRIM('Meta import'!E86))="n/a",LOWER(TRIM('Meta import'!E86))="na",LOWER(TRIM('Meta import'!E86))="pending",LOWER(TRIM('Meta import'!E86))="unavailable",LOWER(TRIM('Meta import'!E86))="denied",LOWER(TRIM('Meta import'!E86))="none",LOWER(TRIM('Meta import'!E86))="tbd",LOWER(TRIM('Meta import'!E86))="to be determined",LOWER(TRIM('Meta import'!E86))="-")),"campaign_id",IF(OR('Meta import'!F86="",OR(LOWER(TRIM('Meta import'!F86))="unknown",LOWER(TRIM('Meta import'!F86))="not applicable",LOWER(TRIM('Meta import'!F86))="n/a",LOWER(TRIM('Meta import'!F86))="na",LOWER(TRIM('Meta import'!F86))="pending",LOWER(TRIM('Meta import'!F86))="unavailable",LOWER(TRIM('Meta import'!F86))="denied",LOWER(TRIM('Meta import'!F86))="none",LOWER(TRIM('Meta import'!F86))="tbd",LOWER(TRIM('Meta import'!F86))="to be determined",LOWER(TRIM('Meta import'!F86))="-")),"campaign_name",IF(OR('Meta import'!G86="",OR(LOWER(TRIM('Meta import'!G86))="unknown",LOWER(TRIM('Meta import'!G86))="not applicable",LOWER(TRIM('Meta import'!G86))="n/a",LOWER(TRIM('Meta import'!G86))="na",LOWER(TRIM('Meta import'!G86))="pending",LOWER(TRIM('Meta import'!G86))="unavailable",LOWER(TRIM('Meta import'!G86))="denied",LOWER(TRIM('Meta import'!G86))="none",LOWER(TRIM('Meta import'!G86))="tbd",LOWER(TRIM('Meta import'!G86))="to be determined",LOWER(TRIM('Meta import'!G86))="-")),"adset_id",IF(OR('Meta import'!H86="",OR(LOWER(TRIM('Meta import'!H86))="unknown",LOWER(TRIM('Meta import'!H86))="not applicable",LOWER(TRIM('Meta import'!H86))="n/a",LOWER(TRIM('Meta import'!H86))="na",LOWER(TRIM('Meta import'!H86))="pending",LOWER(TRIM('Meta import'!H86))="unavailable",LOWER(TRIM('Meta import'!H86))="denied",LOWER(TRIM('Meta import'!H86))="none",LOWER(TRIM('Meta import'!H86))="tbd",LOWER(TRIM('Meta import'!H86))="to be determined",LOWER(TRIM('Meta import'!H86))="-")),"adset_name",IF(OR('Meta import'!I86="",OR(LOWER(TRIM('Meta import'!I86))="unknown",LOWER(TRIM('Meta import'!I86))="not applicable",LOWER(TRIM('Meta import'!I86))="n/a",LOWER(TRIM('Meta import'!I86))="na",LOWER(TRIM('Meta import'!I86))="pending",LOWER(TRIM('Meta import'!I86))="unavailable",LOWER(TRIM('Meta import'!I86))="denied",LOWER(TRIM('Meta import'!I86))="none",LOWER(TRIM('Meta import'!I86))="tbd",LOWER(TRIM('Meta import'!I86))="to be determined",LOWER(TRIM('Meta import'!I86))="-")),"ad_id",IF(OR('Meta import'!J86="",OR(LOWER(TRIM('Meta import'!J86))="unknown",LOWER(TRIM('Meta import'!J86))="not applicable",LOWER(TRIM('Meta import'!J86))="n/a",LOWER(TRIM('Meta import'!J86))="na",LOWER(TRIM('Meta import'!J86))="pending",LOWER(TRIM('Meta import'!J86))="unavailable",LOWER(TRIM('Meta import'!J86))="denied",LOWER(TRIM('Meta import'!J86))="none",LOWER(TRIM('Meta import'!J86))="tbd",LOWER(TRIM('Meta import'!J86))="to be determined",LOWER(TRIM('Meta import'!J86))="-")),"ad_name",IF(OR('Meta import'!K86="",OR(LOWER(TRIM('Meta import'!K86))="unknown",LOWER(TRIM('Meta import'!K86))="not applicable",LOWER(TRIM('Meta import'!K86))="n/a",LOWER(TRIM('Meta import'!K86))="na",LOWER(TRIM('Meta import'!K86))="pending",LOWER(TRIM('Meta import'!K86))="unavailable",LOWER(TRIM('Meta import'!K86))="denied",LOWER(TRIM('Meta import'!K86))="none",LOWER(TRIM('Meta import'!K86))="tbd",LOWER(TRIM('Meta import'!K86))="to be determined",LOWER(TRIM('Meta import'!K86))="-")),"date_start",IF(OR('Meta import'!L86="",OR(LOWER(TRIM('Meta import'!L86))="unknown",LOWER(TRIM('Meta import'!L86))="not applicable",LOWER(TRIM('Meta import'!L86))="n/a",LOWER(TRIM('Meta import'!L86))="na",LOWER(TRIM('Meta import'!L86))="pending",LOWER(TRIM('Meta import'!L86))="unavailable",LOWER(TRIM('Meta import'!L86))="denied",LOWER(TRIM('Meta import'!L86))="none",LOWER(TRIM('Meta import'!L86))="tbd",LOWER(TRIM('Meta import'!L86))="to be determined",LOWER(TRIM('Meta import'!L86))="-")),"date_stop",IF(OR('Meta import'!M86="",OR(LOWER(TRIM('Meta import'!M86))="unknown",LOWER(TRIM('Meta import'!M86))="not applicable",LOWER(TRIM('Meta import'!M86))="n/a",LOWER(TRIM('Meta import'!M86))="na",LOWER(TRIM('Meta import'!M86))="pending",LOWER(TRIM('Meta import'!M86))="unavailable",LOWER(TRIM('Meta import'!M86))="denied",LOWER(TRIM('Meta import'!M86))="none",LOWER(TRIM('Meta import'!M86))="tbd",LOWER(TRIM('Meta import'!M86))="to be determined",LOWER(TRIM('Meta import'!M86))="-")),"currency",IF(OR('Meta import'!N86="",OR(LOWER(TRIM('Meta import'!N86))="unknown",LOWER(TRIM('Meta import'!N86))="not applicable",LOWER(TRIM('Meta import'!N86))="n/a",LOWER(TRIM('Meta import'!N86))="na",LOWER(TRIM('Meta import'!N86))="pending",LOWER(TRIM('Meta import'!N86))="unavailable",LOWER(TRIM('Meta import'!N86))="denied",LOWER(TRIM('Meta import'!N86))="none",LOWER(TRIM('Meta import'!N86))="tbd",LOWER(TRIM('Meta import'!N86))="to be determined",LOWER(TRIM('Meta import'!N86))="-")),"spend",IF(OR('Meta import'!O86="",OR(LOWER(TRIM('Meta import'!O86))="unknown",LOWER(TRIM('Meta import'!O86))="not applicable",LOWER(TRIM('Meta import'!O86))="n/a",LOWER(TRIM('Meta import'!O86))="na",LOWER(TRIM('Meta import'!O86))="pending",LOWER(TRIM('Meta import'!O86))="unavailable",LOWER(TRIM('Meta import'!O86))="denied",LOWER(TRIM('Meta import'!O86))="none",LOWER(TRIM('Meta import'!O86))="tbd",LOWER(TRIM('Meta import'!O86))="to be determined",LOWER(TRIM('Meta import'!O86))="-")),"impressions",IF(OR('Meta import'!P86="",OR(LOWER(TRIM('Meta import'!P86))="unknown",LOWER(TRIM('Meta import'!P86))="not applicable",LOWER(TRIM('Meta import'!P86))="n/a",LOWER(TRIM('Meta import'!P86))="na",LOWER(TRIM('Meta import'!P86))="pending",LOWER(TRIM('Meta import'!P86))="unavailable",LOWER(TRIM('Meta import'!P86))="denied",LOWER(TRIM('Meta import'!P86))="none",LOWER(TRIM('Meta import'!P86))="tbd",LOWER(TRIM('Meta import'!P86))="to be determined",LOWER(TRIM('Meta import'!P86))="-")),"link_clicks",IF(OR('Meta import'!Q86="",OR(LOWER(TRIM('Meta import'!Q86))="unknown",LOWER(TRIM('Meta import'!Q86))="not applicable",LOWER(TRIM('Meta import'!Q86))="n/a",LOWER(TRIM('Meta import'!Q86))="na",LOWER(TRIM('Meta import'!Q86))="pending",LOWER(TRIM('Meta import'!Q86))="unavailable",LOWER(TRIM('Meta import'!Q86))="denied",LOWER(TRIM('Meta import'!Q86))="none",LOWER(TRIM('Meta import'!Q86))="tbd",LOWER(TRIM('Meta import'!Q86))="to be determined",LOWER(TRIM('Meta import'!Q86))="-")),"platform_action_name",IF(OR('Meta import'!R86="",OR(LOWER(TRIM('Meta import'!R86))="unknown",LOWER(TRIM('Meta import'!R86))="not applicable",LOWER(TRIM('Meta import'!R86))="n/a",LOWER(TRIM('Meta import'!R86))="na",LOWER(TRIM('Meta import'!R86))="pending",LOWER(TRIM('Meta import'!R86))="unavailable",LOWER(TRIM('Meta import'!R86))="denied",LOWER(TRIM('Meta import'!R86))="none",LOWER(TRIM('Meta import'!R86))="tbd",LOWER(TRIM('Meta import'!R86))="to be determined",LOWER(TRIM('Meta import'!R86))="-")),"platform_attributed_actions","source_row_id")))))))))))))))))),IF(D118="INVALID_NUMERIC",IF(NOT(ISNUMBER('Meta import'!N86)),"spend",IF(OR(NOT(ISNUMBER('Meta import'!O86)),'Meta import'!O86&lt;&gt;INT('Meta import'!O86)),"impressions",IF(OR(NOT(ISNUMBER('Meta import'!P86)),'Meta import'!P86&lt;&gt;INT('Meta import'!P86)),"link_clicks",IF(OR(NOT(ISNUMBER('Meta import'!R86)),'Meta import'!R86&lt;&gt;INT('Meta import'!R86)),"platform_attributed_actions","spend")))),IF(D118="NEGATIVE_VALUE",IF('Meta import'!N86&lt;0,"spend",IF('Meta import'!O86&lt;0,"impressions",IF('Meta import'!P86&lt;0,"link_clicks",IF('Meta import'!R86&lt;0,"platform_attributed_actions","spend")))),IF(D118="DUPLICATE_GRAIN_GROUP","ad_id",IF(D118="MIXED_ACCOUNT","account_id",IF(D118="MIXED_CURRENCY","currency",IF(D118="OUT_OF_SCOPE_WINDOW","date_start",IF(D118="MIXED_ACTION","platform_action_name","source_row_id"))))))))</x:f>
        <x:v>source_row_id</x:v>
      </x:c>
      <x:c r="D118" t="str">
        <x:f>IF('Meta import'!T86="","",'Meta import'!T86)</x:f>
      </x:c>
      <x:c r="E118" t="str">
        <x:f>IF(D118="","","Hold")</x:f>
      </x:c>
      <x:c r="F118" t="str">
        <x:f>IF(D118="","","Resolve the cited source row and refresh the report.")</x:f>
      </x:c>
      <x:c r="G118" t="str">
        <x:f>IF(D118="","",B118&amp;" "&amp;C118&amp;" "&amp;D118)</x:f>
      </x:c>
    </x:row>
    <x:row r="119">
      <x:c r="A119" t="str">
        <x:v>meta</x:v>
      </x:c>
      <x:c r="B119" t="str">
        <x:f>IF('Meta import'!A87="","",'Meta import'!A87)</x:f>
      </x:c>
      <x:c r="C119" t="str">
        <x:f>IF(D119="MISSING_OR_PLACEHOLDER",IF(OR('Meta import'!A87="",OR(LOWER(TRIM('Meta import'!A87))="unknown",LOWER(TRIM('Meta import'!A87))="not applicable",LOWER(TRIM('Meta import'!A87))="n/a",LOWER(TRIM('Meta import'!A87))="na",LOWER(TRIM('Meta import'!A87))="pending",LOWER(TRIM('Meta import'!A87))="unavailable",LOWER(TRIM('Meta import'!A87))="denied",LOWER(TRIM('Meta import'!A87))="none",LOWER(TRIM('Meta import'!A87))="tbd",LOWER(TRIM('Meta import'!A87))="to be determined",LOWER(TRIM('Meta import'!A87))="-")),"source_row_id",IF(OR('Meta import'!B87="",OR(LOWER(TRIM('Meta import'!B87))="unknown",LOWER(TRIM('Meta import'!B87))="not applicable",LOWER(TRIM('Meta import'!B87))="n/a",LOWER(TRIM('Meta import'!B87))="na",LOWER(TRIM('Meta import'!B87))="pending",LOWER(TRIM('Meta import'!B87))="unavailable",LOWER(TRIM('Meta import'!B87))="denied",LOWER(TRIM('Meta import'!B87))="none",LOWER(TRIM('Meta import'!B87))="tbd",LOWER(TRIM('Meta import'!B87))="to be determined",LOWER(TRIM('Meta import'!B87))="-")),"source_file",IF(OR('Meta import'!C87="",OR(LOWER(TRIM('Meta import'!C87))="unknown",LOWER(TRIM('Meta import'!C87))="not applicable",LOWER(TRIM('Meta import'!C87))="n/a",LOWER(TRIM('Meta import'!C87))="na",LOWER(TRIM('Meta import'!C87))="pending",LOWER(TRIM('Meta import'!C87))="unavailable",LOWER(TRIM('Meta import'!C87))="denied",LOWER(TRIM('Meta import'!C87))="none",LOWER(TRIM('Meta import'!C87))="tbd",LOWER(TRIM('Meta import'!C87))="to be determined",LOWER(TRIM('Meta import'!C87))="-")),"source_reference",IF(OR('Meta import'!D87="",OR(LOWER(TRIM('Meta import'!D87))="unknown",LOWER(TRIM('Meta import'!D87))="not applicable",LOWER(TRIM('Meta import'!D87))="n/a",LOWER(TRIM('Meta import'!D87))="na",LOWER(TRIM('Meta import'!D87))="pending",LOWER(TRIM('Meta import'!D87))="unavailable",LOWER(TRIM('Meta import'!D87))="denied",LOWER(TRIM('Meta import'!D87))="none",LOWER(TRIM('Meta import'!D87))="tbd",LOWER(TRIM('Meta import'!D87))="to be determined",LOWER(TRIM('Meta import'!D87))="-")),"account_id",IF(OR('Meta import'!E87="",OR(LOWER(TRIM('Meta import'!E87))="unknown",LOWER(TRIM('Meta import'!E87))="not applicable",LOWER(TRIM('Meta import'!E87))="n/a",LOWER(TRIM('Meta import'!E87))="na",LOWER(TRIM('Meta import'!E87))="pending",LOWER(TRIM('Meta import'!E87))="unavailable",LOWER(TRIM('Meta import'!E87))="denied",LOWER(TRIM('Meta import'!E87))="none",LOWER(TRIM('Meta import'!E87))="tbd",LOWER(TRIM('Meta import'!E87))="to be determined",LOWER(TRIM('Meta import'!E87))="-")),"campaign_id",IF(OR('Meta import'!F87="",OR(LOWER(TRIM('Meta import'!F87))="unknown",LOWER(TRIM('Meta import'!F87))="not applicable",LOWER(TRIM('Meta import'!F87))="n/a",LOWER(TRIM('Meta import'!F87))="na",LOWER(TRIM('Meta import'!F87))="pending",LOWER(TRIM('Meta import'!F87))="unavailable",LOWER(TRIM('Meta import'!F87))="denied",LOWER(TRIM('Meta import'!F87))="none",LOWER(TRIM('Meta import'!F87))="tbd",LOWER(TRIM('Meta import'!F87))="to be determined",LOWER(TRIM('Meta import'!F87))="-")),"campaign_name",IF(OR('Meta import'!G87="",OR(LOWER(TRIM('Meta import'!G87))="unknown",LOWER(TRIM('Meta import'!G87))="not applicable",LOWER(TRIM('Meta import'!G87))="n/a",LOWER(TRIM('Meta import'!G87))="na",LOWER(TRIM('Meta import'!G87))="pending",LOWER(TRIM('Meta import'!G87))="unavailable",LOWER(TRIM('Meta import'!G87))="denied",LOWER(TRIM('Meta import'!G87))="none",LOWER(TRIM('Meta import'!G87))="tbd",LOWER(TRIM('Meta import'!G87))="to be determined",LOWER(TRIM('Meta import'!G87))="-")),"adset_id",IF(OR('Meta import'!H87="",OR(LOWER(TRIM('Meta import'!H87))="unknown",LOWER(TRIM('Meta import'!H87))="not applicable",LOWER(TRIM('Meta import'!H87))="n/a",LOWER(TRIM('Meta import'!H87))="na",LOWER(TRIM('Meta import'!H87))="pending",LOWER(TRIM('Meta import'!H87))="unavailable",LOWER(TRIM('Meta import'!H87))="denied",LOWER(TRIM('Meta import'!H87))="none",LOWER(TRIM('Meta import'!H87))="tbd",LOWER(TRIM('Meta import'!H87))="to be determined",LOWER(TRIM('Meta import'!H87))="-")),"adset_name",IF(OR('Meta import'!I87="",OR(LOWER(TRIM('Meta import'!I87))="unknown",LOWER(TRIM('Meta import'!I87))="not applicable",LOWER(TRIM('Meta import'!I87))="n/a",LOWER(TRIM('Meta import'!I87))="na",LOWER(TRIM('Meta import'!I87))="pending",LOWER(TRIM('Meta import'!I87))="unavailable",LOWER(TRIM('Meta import'!I87))="denied",LOWER(TRIM('Meta import'!I87))="none",LOWER(TRIM('Meta import'!I87))="tbd",LOWER(TRIM('Meta import'!I87))="to be determined",LOWER(TRIM('Meta import'!I87))="-")),"ad_id",IF(OR('Meta import'!J87="",OR(LOWER(TRIM('Meta import'!J87))="unknown",LOWER(TRIM('Meta import'!J87))="not applicable",LOWER(TRIM('Meta import'!J87))="n/a",LOWER(TRIM('Meta import'!J87))="na",LOWER(TRIM('Meta import'!J87))="pending",LOWER(TRIM('Meta import'!J87))="unavailable",LOWER(TRIM('Meta import'!J87))="denied",LOWER(TRIM('Meta import'!J87))="none",LOWER(TRIM('Meta import'!J87))="tbd",LOWER(TRIM('Meta import'!J87))="to be determined",LOWER(TRIM('Meta import'!J87))="-")),"ad_name",IF(OR('Meta import'!K87="",OR(LOWER(TRIM('Meta import'!K87))="unknown",LOWER(TRIM('Meta import'!K87))="not applicable",LOWER(TRIM('Meta import'!K87))="n/a",LOWER(TRIM('Meta import'!K87))="na",LOWER(TRIM('Meta import'!K87))="pending",LOWER(TRIM('Meta import'!K87))="unavailable",LOWER(TRIM('Meta import'!K87))="denied",LOWER(TRIM('Meta import'!K87))="none",LOWER(TRIM('Meta import'!K87))="tbd",LOWER(TRIM('Meta import'!K87))="to be determined",LOWER(TRIM('Meta import'!K87))="-")),"date_start",IF(OR('Meta import'!L87="",OR(LOWER(TRIM('Meta import'!L87))="unknown",LOWER(TRIM('Meta import'!L87))="not applicable",LOWER(TRIM('Meta import'!L87))="n/a",LOWER(TRIM('Meta import'!L87))="na",LOWER(TRIM('Meta import'!L87))="pending",LOWER(TRIM('Meta import'!L87))="unavailable",LOWER(TRIM('Meta import'!L87))="denied",LOWER(TRIM('Meta import'!L87))="none",LOWER(TRIM('Meta import'!L87))="tbd",LOWER(TRIM('Meta import'!L87))="to be determined",LOWER(TRIM('Meta import'!L87))="-")),"date_stop",IF(OR('Meta import'!M87="",OR(LOWER(TRIM('Meta import'!M87))="unknown",LOWER(TRIM('Meta import'!M87))="not applicable",LOWER(TRIM('Meta import'!M87))="n/a",LOWER(TRIM('Meta import'!M87))="na",LOWER(TRIM('Meta import'!M87))="pending",LOWER(TRIM('Meta import'!M87))="unavailable",LOWER(TRIM('Meta import'!M87))="denied",LOWER(TRIM('Meta import'!M87))="none",LOWER(TRIM('Meta import'!M87))="tbd",LOWER(TRIM('Meta import'!M87))="to be determined",LOWER(TRIM('Meta import'!M87))="-")),"currency",IF(OR('Meta import'!N87="",OR(LOWER(TRIM('Meta import'!N87))="unknown",LOWER(TRIM('Meta import'!N87))="not applicable",LOWER(TRIM('Meta import'!N87))="n/a",LOWER(TRIM('Meta import'!N87))="na",LOWER(TRIM('Meta import'!N87))="pending",LOWER(TRIM('Meta import'!N87))="unavailable",LOWER(TRIM('Meta import'!N87))="denied",LOWER(TRIM('Meta import'!N87))="none",LOWER(TRIM('Meta import'!N87))="tbd",LOWER(TRIM('Meta import'!N87))="to be determined",LOWER(TRIM('Meta import'!N87))="-")),"spend",IF(OR('Meta import'!O87="",OR(LOWER(TRIM('Meta import'!O87))="unknown",LOWER(TRIM('Meta import'!O87))="not applicable",LOWER(TRIM('Meta import'!O87))="n/a",LOWER(TRIM('Meta import'!O87))="na",LOWER(TRIM('Meta import'!O87))="pending",LOWER(TRIM('Meta import'!O87))="unavailable",LOWER(TRIM('Meta import'!O87))="denied",LOWER(TRIM('Meta import'!O87))="none",LOWER(TRIM('Meta import'!O87))="tbd",LOWER(TRIM('Meta import'!O87))="to be determined",LOWER(TRIM('Meta import'!O87))="-")),"impressions",IF(OR('Meta import'!P87="",OR(LOWER(TRIM('Meta import'!P87))="unknown",LOWER(TRIM('Meta import'!P87))="not applicable",LOWER(TRIM('Meta import'!P87))="n/a",LOWER(TRIM('Meta import'!P87))="na",LOWER(TRIM('Meta import'!P87))="pending",LOWER(TRIM('Meta import'!P87))="unavailable",LOWER(TRIM('Meta import'!P87))="denied",LOWER(TRIM('Meta import'!P87))="none",LOWER(TRIM('Meta import'!P87))="tbd",LOWER(TRIM('Meta import'!P87))="to be determined",LOWER(TRIM('Meta import'!P87))="-")),"link_clicks",IF(OR('Meta import'!Q87="",OR(LOWER(TRIM('Meta import'!Q87))="unknown",LOWER(TRIM('Meta import'!Q87))="not applicable",LOWER(TRIM('Meta import'!Q87))="n/a",LOWER(TRIM('Meta import'!Q87))="na",LOWER(TRIM('Meta import'!Q87))="pending",LOWER(TRIM('Meta import'!Q87))="unavailable",LOWER(TRIM('Meta import'!Q87))="denied",LOWER(TRIM('Meta import'!Q87))="none",LOWER(TRIM('Meta import'!Q87))="tbd",LOWER(TRIM('Meta import'!Q87))="to be determined",LOWER(TRIM('Meta import'!Q87))="-")),"platform_action_name",IF(OR('Meta import'!R87="",OR(LOWER(TRIM('Meta import'!R87))="unknown",LOWER(TRIM('Meta import'!R87))="not applicable",LOWER(TRIM('Meta import'!R87))="n/a",LOWER(TRIM('Meta import'!R87))="na",LOWER(TRIM('Meta import'!R87))="pending",LOWER(TRIM('Meta import'!R87))="unavailable",LOWER(TRIM('Meta import'!R87))="denied",LOWER(TRIM('Meta import'!R87))="none",LOWER(TRIM('Meta import'!R87))="tbd",LOWER(TRIM('Meta import'!R87))="to be determined",LOWER(TRIM('Meta import'!R87))="-")),"platform_attributed_actions","source_row_id")))))))))))))))))),IF(D119="INVALID_NUMERIC",IF(NOT(ISNUMBER('Meta import'!N87)),"spend",IF(OR(NOT(ISNUMBER('Meta import'!O87)),'Meta import'!O87&lt;&gt;INT('Meta import'!O87)),"impressions",IF(OR(NOT(ISNUMBER('Meta import'!P87)),'Meta import'!P87&lt;&gt;INT('Meta import'!P87)),"link_clicks",IF(OR(NOT(ISNUMBER('Meta import'!R87)),'Meta import'!R87&lt;&gt;INT('Meta import'!R87)),"platform_attributed_actions","spend")))),IF(D119="NEGATIVE_VALUE",IF('Meta import'!N87&lt;0,"spend",IF('Meta import'!O87&lt;0,"impressions",IF('Meta import'!P87&lt;0,"link_clicks",IF('Meta import'!R87&lt;0,"platform_attributed_actions","spend")))),IF(D119="DUPLICATE_GRAIN_GROUP","ad_id",IF(D119="MIXED_ACCOUNT","account_id",IF(D119="MIXED_CURRENCY","currency",IF(D119="OUT_OF_SCOPE_WINDOW","date_start",IF(D119="MIXED_ACTION","platform_action_name","source_row_id"))))))))</x:f>
        <x:v>source_row_id</x:v>
      </x:c>
      <x:c r="D119" t="str">
        <x:f>IF('Meta import'!T87="","",'Meta import'!T87)</x:f>
      </x:c>
      <x:c r="E119" t="str">
        <x:f>IF(D119="","","Hold")</x:f>
      </x:c>
      <x:c r="F119" t="str">
        <x:f>IF(D119="","","Resolve the cited source row and refresh the report.")</x:f>
      </x:c>
      <x:c r="G119" t="str">
        <x:f>IF(D119="","",B119&amp;" "&amp;C119&amp;" "&amp;D119)</x:f>
      </x:c>
    </x:row>
    <x:row r="120">
      <x:c r="A120" t="str">
        <x:v>meta</x:v>
      </x:c>
      <x:c r="B120" t="str">
        <x:f>IF('Meta import'!A88="","",'Meta import'!A88)</x:f>
      </x:c>
      <x:c r="C120" t="str">
        <x:f>IF(D120="MISSING_OR_PLACEHOLDER",IF(OR('Meta import'!A88="",OR(LOWER(TRIM('Meta import'!A88))="unknown",LOWER(TRIM('Meta import'!A88))="not applicable",LOWER(TRIM('Meta import'!A88))="n/a",LOWER(TRIM('Meta import'!A88))="na",LOWER(TRIM('Meta import'!A88))="pending",LOWER(TRIM('Meta import'!A88))="unavailable",LOWER(TRIM('Meta import'!A88))="denied",LOWER(TRIM('Meta import'!A88))="none",LOWER(TRIM('Meta import'!A88))="tbd",LOWER(TRIM('Meta import'!A88))="to be determined",LOWER(TRIM('Meta import'!A88))="-")),"source_row_id",IF(OR('Meta import'!B88="",OR(LOWER(TRIM('Meta import'!B88))="unknown",LOWER(TRIM('Meta import'!B88))="not applicable",LOWER(TRIM('Meta import'!B88))="n/a",LOWER(TRIM('Meta import'!B88))="na",LOWER(TRIM('Meta import'!B88))="pending",LOWER(TRIM('Meta import'!B88))="unavailable",LOWER(TRIM('Meta import'!B88))="denied",LOWER(TRIM('Meta import'!B88))="none",LOWER(TRIM('Meta import'!B88))="tbd",LOWER(TRIM('Meta import'!B88))="to be determined",LOWER(TRIM('Meta import'!B88))="-")),"source_file",IF(OR('Meta import'!C88="",OR(LOWER(TRIM('Meta import'!C88))="unknown",LOWER(TRIM('Meta import'!C88))="not applicable",LOWER(TRIM('Meta import'!C88))="n/a",LOWER(TRIM('Meta import'!C88))="na",LOWER(TRIM('Meta import'!C88))="pending",LOWER(TRIM('Meta import'!C88))="unavailable",LOWER(TRIM('Meta import'!C88))="denied",LOWER(TRIM('Meta import'!C88))="none",LOWER(TRIM('Meta import'!C88))="tbd",LOWER(TRIM('Meta import'!C88))="to be determined",LOWER(TRIM('Meta import'!C88))="-")),"source_reference",IF(OR('Meta import'!D88="",OR(LOWER(TRIM('Meta import'!D88))="unknown",LOWER(TRIM('Meta import'!D88))="not applicable",LOWER(TRIM('Meta import'!D88))="n/a",LOWER(TRIM('Meta import'!D88))="na",LOWER(TRIM('Meta import'!D88))="pending",LOWER(TRIM('Meta import'!D88))="unavailable",LOWER(TRIM('Meta import'!D88))="denied",LOWER(TRIM('Meta import'!D88))="none",LOWER(TRIM('Meta import'!D88))="tbd",LOWER(TRIM('Meta import'!D88))="to be determined",LOWER(TRIM('Meta import'!D88))="-")),"account_id",IF(OR('Meta import'!E88="",OR(LOWER(TRIM('Meta import'!E88))="unknown",LOWER(TRIM('Meta import'!E88))="not applicable",LOWER(TRIM('Meta import'!E88))="n/a",LOWER(TRIM('Meta import'!E88))="na",LOWER(TRIM('Meta import'!E88))="pending",LOWER(TRIM('Meta import'!E88))="unavailable",LOWER(TRIM('Meta import'!E88))="denied",LOWER(TRIM('Meta import'!E88))="none",LOWER(TRIM('Meta import'!E88))="tbd",LOWER(TRIM('Meta import'!E88))="to be determined",LOWER(TRIM('Meta import'!E88))="-")),"campaign_id",IF(OR('Meta import'!F88="",OR(LOWER(TRIM('Meta import'!F88))="unknown",LOWER(TRIM('Meta import'!F88))="not applicable",LOWER(TRIM('Meta import'!F88))="n/a",LOWER(TRIM('Meta import'!F88))="na",LOWER(TRIM('Meta import'!F88))="pending",LOWER(TRIM('Meta import'!F88))="unavailable",LOWER(TRIM('Meta import'!F88))="denied",LOWER(TRIM('Meta import'!F88))="none",LOWER(TRIM('Meta import'!F88))="tbd",LOWER(TRIM('Meta import'!F88))="to be determined",LOWER(TRIM('Meta import'!F88))="-")),"campaign_name",IF(OR('Meta import'!G88="",OR(LOWER(TRIM('Meta import'!G88))="unknown",LOWER(TRIM('Meta import'!G88))="not applicable",LOWER(TRIM('Meta import'!G88))="n/a",LOWER(TRIM('Meta import'!G88))="na",LOWER(TRIM('Meta import'!G88))="pending",LOWER(TRIM('Meta import'!G88))="unavailable",LOWER(TRIM('Meta import'!G88))="denied",LOWER(TRIM('Meta import'!G88))="none",LOWER(TRIM('Meta import'!G88))="tbd",LOWER(TRIM('Meta import'!G88))="to be determined",LOWER(TRIM('Meta import'!G88))="-")),"adset_id",IF(OR('Meta import'!H88="",OR(LOWER(TRIM('Meta import'!H88))="unknown",LOWER(TRIM('Meta import'!H88))="not applicable",LOWER(TRIM('Meta import'!H88))="n/a",LOWER(TRIM('Meta import'!H88))="na",LOWER(TRIM('Meta import'!H88))="pending",LOWER(TRIM('Meta import'!H88))="unavailable",LOWER(TRIM('Meta import'!H88))="denied",LOWER(TRIM('Meta import'!H88))="none",LOWER(TRIM('Meta import'!H88))="tbd",LOWER(TRIM('Meta import'!H88))="to be determined",LOWER(TRIM('Meta import'!H88))="-")),"adset_name",IF(OR('Meta import'!I88="",OR(LOWER(TRIM('Meta import'!I88))="unknown",LOWER(TRIM('Meta import'!I88))="not applicable",LOWER(TRIM('Meta import'!I88))="n/a",LOWER(TRIM('Meta import'!I88))="na",LOWER(TRIM('Meta import'!I88))="pending",LOWER(TRIM('Meta import'!I88))="unavailable",LOWER(TRIM('Meta import'!I88))="denied",LOWER(TRIM('Meta import'!I88))="none",LOWER(TRIM('Meta import'!I88))="tbd",LOWER(TRIM('Meta import'!I88))="to be determined",LOWER(TRIM('Meta import'!I88))="-")),"ad_id",IF(OR('Meta import'!J88="",OR(LOWER(TRIM('Meta import'!J88))="unknown",LOWER(TRIM('Meta import'!J88))="not applicable",LOWER(TRIM('Meta import'!J88))="n/a",LOWER(TRIM('Meta import'!J88))="na",LOWER(TRIM('Meta import'!J88))="pending",LOWER(TRIM('Meta import'!J88))="unavailable",LOWER(TRIM('Meta import'!J88))="denied",LOWER(TRIM('Meta import'!J88))="none",LOWER(TRIM('Meta import'!J88))="tbd",LOWER(TRIM('Meta import'!J88))="to be determined",LOWER(TRIM('Meta import'!J88))="-")),"ad_name",IF(OR('Meta import'!K88="",OR(LOWER(TRIM('Meta import'!K88))="unknown",LOWER(TRIM('Meta import'!K88))="not applicable",LOWER(TRIM('Meta import'!K88))="n/a",LOWER(TRIM('Meta import'!K88))="na",LOWER(TRIM('Meta import'!K88))="pending",LOWER(TRIM('Meta import'!K88))="unavailable",LOWER(TRIM('Meta import'!K88))="denied",LOWER(TRIM('Meta import'!K88))="none",LOWER(TRIM('Meta import'!K88))="tbd",LOWER(TRIM('Meta import'!K88))="to be determined",LOWER(TRIM('Meta import'!K88))="-")),"date_start",IF(OR('Meta import'!L88="",OR(LOWER(TRIM('Meta import'!L88))="unknown",LOWER(TRIM('Meta import'!L88))="not applicable",LOWER(TRIM('Meta import'!L88))="n/a",LOWER(TRIM('Meta import'!L88))="na",LOWER(TRIM('Meta import'!L88))="pending",LOWER(TRIM('Meta import'!L88))="unavailable",LOWER(TRIM('Meta import'!L88))="denied",LOWER(TRIM('Meta import'!L88))="none",LOWER(TRIM('Meta import'!L88))="tbd",LOWER(TRIM('Meta import'!L88))="to be determined",LOWER(TRIM('Meta import'!L88))="-")),"date_stop",IF(OR('Meta import'!M88="",OR(LOWER(TRIM('Meta import'!M88))="unknown",LOWER(TRIM('Meta import'!M88))="not applicable",LOWER(TRIM('Meta import'!M88))="n/a",LOWER(TRIM('Meta import'!M88))="na",LOWER(TRIM('Meta import'!M88))="pending",LOWER(TRIM('Meta import'!M88))="unavailable",LOWER(TRIM('Meta import'!M88))="denied",LOWER(TRIM('Meta import'!M88))="none",LOWER(TRIM('Meta import'!M88))="tbd",LOWER(TRIM('Meta import'!M88))="to be determined",LOWER(TRIM('Meta import'!M88))="-")),"currency",IF(OR('Meta import'!N88="",OR(LOWER(TRIM('Meta import'!N88))="unknown",LOWER(TRIM('Meta import'!N88))="not applicable",LOWER(TRIM('Meta import'!N88))="n/a",LOWER(TRIM('Meta import'!N88))="na",LOWER(TRIM('Meta import'!N88))="pending",LOWER(TRIM('Meta import'!N88))="unavailable",LOWER(TRIM('Meta import'!N88))="denied",LOWER(TRIM('Meta import'!N88))="none",LOWER(TRIM('Meta import'!N88))="tbd",LOWER(TRIM('Meta import'!N88))="to be determined",LOWER(TRIM('Meta import'!N88))="-")),"spend",IF(OR('Meta import'!O88="",OR(LOWER(TRIM('Meta import'!O88))="unknown",LOWER(TRIM('Meta import'!O88))="not applicable",LOWER(TRIM('Meta import'!O88))="n/a",LOWER(TRIM('Meta import'!O88))="na",LOWER(TRIM('Meta import'!O88))="pending",LOWER(TRIM('Meta import'!O88))="unavailable",LOWER(TRIM('Meta import'!O88))="denied",LOWER(TRIM('Meta import'!O88))="none",LOWER(TRIM('Meta import'!O88))="tbd",LOWER(TRIM('Meta import'!O88))="to be determined",LOWER(TRIM('Meta import'!O88))="-")),"impressions",IF(OR('Meta import'!P88="",OR(LOWER(TRIM('Meta import'!P88))="unknown",LOWER(TRIM('Meta import'!P88))="not applicable",LOWER(TRIM('Meta import'!P88))="n/a",LOWER(TRIM('Meta import'!P88))="na",LOWER(TRIM('Meta import'!P88))="pending",LOWER(TRIM('Meta import'!P88))="unavailable",LOWER(TRIM('Meta import'!P88))="denied",LOWER(TRIM('Meta import'!P88))="none",LOWER(TRIM('Meta import'!P88))="tbd",LOWER(TRIM('Meta import'!P88))="to be determined",LOWER(TRIM('Meta import'!P88))="-")),"link_clicks",IF(OR('Meta import'!Q88="",OR(LOWER(TRIM('Meta import'!Q88))="unknown",LOWER(TRIM('Meta import'!Q88))="not applicable",LOWER(TRIM('Meta import'!Q88))="n/a",LOWER(TRIM('Meta import'!Q88))="na",LOWER(TRIM('Meta import'!Q88))="pending",LOWER(TRIM('Meta import'!Q88))="unavailable",LOWER(TRIM('Meta import'!Q88))="denied",LOWER(TRIM('Meta import'!Q88))="none",LOWER(TRIM('Meta import'!Q88))="tbd",LOWER(TRIM('Meta import'!Q88))="to be determined",LOWER(TRIM('Meta import'!Q88))="-")),"platform_action_name",IF(OR('Meta import'!R88="",OR(LOWER(TRIM('Meta import'!R88))="unknown",LOWER(TRIM('Meta import'!R88))="not applicable",LOWER(TRIM('Meta import'!R88))="n/a",LOWER(TRIM('Meta import'!R88))="na",LOWER(TRIM('Meta import'!R88))="pending",LOWER(TRIM('Meta import'!R88))="unavailable",LOWER(TRIM('Meta import'!R88))="denied",LOWER(TRIM('Meta import'!R88))="none",LOWER(TRIM('Meta import'!R88))="tbd",LOWER(TRIM('Meta import'!R88))="to be determined",LOWER(TRIM('Meta import'!R88))="-")),"platform_attributed_actions","source_row_id")))))))))))))))))),IF(D120="INVALID_NUMERIC",IF(NOT(ISNUMBER('Meta import'!N88)),"spend",IF(OR(NOT(ISNUMBER('Meta import'!O88)),'Meta import'!O88&lt;&gt;INT('Meta import'!O88)),"impressions",IF(OR(NOT(ISNUMBER('Meta import'!P88)),'Meta import'!P88&lt;&gt;INT('Meta import'!P88)),"link_clicks",IF(OR(NOT(ISNUMBER('Meta import'!R88)),'Meta import'!R88&lt;&gt;INT('Meta import'!R88)),"platform_attributed_actions","spend")))),IF(D120="NEGATIVE_VALUE",IF('Meta import'!N88&lt;0,"spend",IF('Meta import'!O88&lt;0,"impressions",IF('Meta import'!P88&lt;0,"link_clicks",IF('Meta import'!R88&lt;0,"platform_attributed_actions","spend")))),IF(D120="DUPLICATE_GRAIN_GROUP","ad_id",IF(D120="MIXED_ACCOUNT","account_id",IF(D120="MIXED_CURRENCY","currency",IF(D120="OUT_OF_SCOPE_WINDOW","date_start",IF(D120="MIXED_ACTION","platform_action_name","source_row_id"))))))))</x:f>
        <x:v>source_row_id</x:v>
      </x:c>
      <x:c r="D120" t="str">
        <x:f>IF('Meta import'!T88="","",'Meta import'!T88)</x:f>
      </x:c>
      <x:c r="E120" t="str">
        <x:f>IF(D120="","","Hold")</x:f>
      </x:c>
      <x:c r="F120" t="str">
        <x:f>IF(D120="","","Resolve the cited source row and refresh the report.")</x:f>
      </x:c>
      <x:c r="G120" t="str">
        <x:f>IF(D120="","",B120&amp;" "&amp;C120&amp;" "&amp;D120)</x:f>
      </x:c>
    </x:row>
    <x:row r="121">
      <x:c r="A121" t="str">
        <x:v>meta</x:v>
      </x:c>
      <x:c r="B121" t="str">
        <x:f>IF('Meta import'!A89="","",'Meta import'!A89)</x:f>
      </x:c>
      <x:c r="C121" t="str">
        <x:f>IF(D121="MISSING_OR_PLACEHOLDER",IF(OR('Meta import'!A89="",OR(LOWER(TRIM('Meta import'!A89))="unknown",LOWER(TRIM('Meta import'!A89))="not applicable",LOWER(TRIM('Meta import'!A89))="n/a",LOWER(TRIM('Meta import'!A89))="na",LOWER(TRIM('Meta import'!A89))="pending",LOWER(TRIM('Meta import'!A89))="unavailable",LOWER(TRIM('Meta import'!A89))="denied",LOWER(TRIM('Meta import'!A89))="none",LOWER(TRIM('Meta import'!A89))="tbd",LOWER(TRIM('Meta import'!A89))="to be determined",LOWER(TRIM('Meta import'!A89))="-")),"source_row_id",IF(OR('Meta import'!B89="",OR(LOWER(TRIM('Meta import'!B89))="unknown",LOWER(TRIM('Meta import'!B89))="not applicable",LOWER(TRIM('Meta import'!B89))="n/a",LOWER(TRIM('Meta import'!B89))="na",LOWER(TRIM('Meta import'!B89))="pending",LOWER(TRIM('Meta import'!B89))="unavailable",LOWER(TRIM('Meta import'!B89))="denied",LOWER(TRIM('Meta import'!B89))="none",LOWER(TRIM('Meta import'!B89))="tbd",LOWER(TRIM('Meta import'!B89))="to be determined",LOWER(TRIM('Meta import'!B89))="-")),"source_file",IF(OR('Meta import'!C89="",OR(LOWER(TRIM('Meta import'!C89))="unknown",LOWER(TRIM('Meta import'!C89))="not applicable",LOWER(TRIM('Meta import'!C89))="n/a",LOWER(TRIM('Meta import'!C89))="na",LOWER(TRIM('Meta import'!C89))="pending",LOWER(TRIM('Meta import'!C89))="unavailable",LOWER(TRIM('Meta import'!C89))="denied",LOWER(TRIM('Meta import'!C89))="none",LOWER(TRIM('Meta import'!C89))="tbd",LOWER(TRIM('Meta import'!C89))="to be determined",LOWER(TRIM('Meta import'!C89))="-")),"source_reference",IF(OR('Meta import'!D89="",OR(LOWER(TRIM('Meta import'!D89))="unknown",LOWER(TRIM('Meta import'!D89))="not applicable",LOWER(TRIM('Meta import'!D89))="n/a",LOWER(TRIM('Meta import'!D89))="na",LOWER(TRIM('Meta import'!D89))="pending",LOWER(TRIM('Meta import'!D89))="unavailable",LOWER(TRIM('Meta import'!D89))="denied",LOWER(TRIM('Meta import'!D89))="none",LOWER(TRIM('Meta import'!D89))="tbd",LOWER(TRIM('Meta import'!D89))="to be determined",LOWER(TRIM('Meta import'!D89))="-")),"account_id",IF(OR('Meta import'!E89="",OR(LOWER(TRIM('Meta import'!E89))="unknown",LOWER(TRIM('Meta import'!E89))="not applicable",LOWER(TRIM('Meta import'!E89))="n/a",LOWER(TRIM('Meta import'!E89))="na",LOWER(TRIM('Meta import'!E89))="pending",LOWER(TRIM('Meta import'!E89))="unavailable",LOWER(TRIM('Meta import'!E89))="denied",LOWER(TRIM('Meta import'!E89))="none",LOWER(TRIM('Meta import'!E89))="tbd",LOWER(TRIM('Meta import'!E89))="to be determined",LOWER(TRIM('Meta import'!E89))="-")),"campaign_id",IF(OR('Meta import'!F89="",OR(LOWER(TRIM('Meta import'!F89))="unknown",LOWER(TRIM('Meta import'!F89))="not applicable",LOWER(TRIM('Meta import'!F89))="n/a",LOWER(TRIM('Meta import'!F89))="na",LOWER(TRIM('Meta import'!F89))="pending",LOWER(TRIM('Meta import'!F89))="unavailable",LOWER(TRIM('Meta import'!F89))="denied",LOWER(TRIM('Meta import'!F89))="none",LOWER(TRIM('Meta import'!F89))="tbd",LOWER(TRIM('Meta import'!F89))="to be determined",LOWER(TRIM('Meta import'!F89))="-")),"campaign_name",IF(OR('Meta import'!G89="",OR(LOWER(TRIM('Meta import'!G89))="unknown",LOWER(TRIM('Meta import'!G89))="not applicable",LOWER(TRIM('Meta import'!G89))="n/a",LOWER(TRIM('Meta import'!G89))="na",LOWER(TRIM('Meta import'!G89))="pending",LOWER(TRIM('Meta import'!G89))="unavailable",LOWER(TRIM('Meta import'!G89))="denied",LOWER(TRIM('Meta import'!G89))="none",LOWER(TRIM('Meta import'!G89))="tbd",LOWER(TRIM('Meta import'!G89))="to be determined",LOWER(TRIM('Meta import'!G89))="-")),"adset_id",IF(OR('Meta import'!H89="",OR(LOWER(TRIM('Meta import'!H89))="unknown",LOWER(TRIM('Meta import'!H89))="not applicable",LOWER(TRIM('Meta import'!H89))="n/a",LOWER(TRIM('Meta import'!H89))="na",LOWER(TRIM('Meta import'!H89))="pending",LOWER(TRIM('Meta import'!H89))="unavailable",LOWER(TRIM('Meta import'!H89))="denied",LOWER(TRIM('Meta import'!H89))="none",LOWER(TRIM('Meta import'!H89))="tbd",LOWER(TRIM('Meta import'!H89))="to be determined",LOWER(TRIM('Meta import'!H89))="-")),"adset_name",IF(OR('Meta import'!I89="",OR(LOWER(TRIM('Meta import'!I89))="unknown",LOWER(TRIM('Meta import'!I89))="not applicable",LOWER(TRIM('Meta import'!I89))="n/a",LOWER(TRIM('Meta import'!I89))="na",LOWER(TRIM('Meta import'!I89))="pending",LOWER(TRIM('Meta import'!I89))="unavailable",LOWER(TRIM('Meta import'!I89))="denied",LOWER(TRIM('Meta import'!I89))="none",LOWER(TRIM('Meta import'!I89))="tbd",LOWER(TRIM('Meta import'!I89))="to be determined",LOWER(TRIM('Meta import'!I89))="-")),"ad_id",IF(OR('Meta import'!J89="",OR(LOWER(TRIM('Meta import'!J89))="unknown",LOWER(TRIM('Meta import'!J89))="not applicable",LOWER(TRIM('Meta import'!J89))="n/a",LOWER(TRIM('Meta import'!J89))="na",LOWER(TRIM('Meta import'!J89))="pending",LOWER(TRIM('Meta import'!J89))="unavailable",LOWER(TRIM('Meta import'!J89))="denied",LOWER(TRIM('Meta import'!J89))="none",LOWER(TRIM('Meta import'!J89))="tbd",LOWER(TRIM('Meta import'!J89))="to be determined",LOWER(TRIM('Meta import'!J89))="-")),"ad_name",IF(OR('Meta import'!K89="",OR(LOWER(TRIM('Meta import'!K89))="unknown",LOWER(TRIM('Meta import'!K89))="not applicable",LOWER(TRIM('Meta import'!K89))="n/a",LOWER(TRIM('Meta import'!K89))="na",LOWER(TRIM('Meta import'!K89))="pending",LOWER(TRIM('Meta import'!K89))="unavailable",LOWER(TRIM('Meta import'!K89))="denied",LOWER(TRIM('Meta import'!K89))="none",LOWER(TRIM('Meta import'!K89))="tbd",LOWER(TRIM('Meta import'!K89))="to be determined",LOWER(TRIM('Meta import'!K89))="-")),"date_start",IF(OR('Meta import'!L89="",OR(LOWER(TRIM('Meta import'!L89))="unknown",LOWER(TRIM('Meta import'!L89))="not applicable",LOWER(TRIM('Meta import'!L89))="n/a",LOWER(TRIM('Meta import'!L89))="na",LOWER(TRIM('Meta import'!L89))="pending",LOWER(TRIM('Meta import'!L89))="unavailable",LOWER(TRIM('Meta import'!L89))="denied",LOWER(TRIM('Meta import'!L89))="none",LOWER(TRIM('Meta import'!L89))="tbd",LOWER(TRIM('Meta import'!L89))="to be determined",LOWER(TRIM('Meta import'!L89))="-")),"date_stop",IF(OR('Meta import'!M89="",OR(LOWER(TRIM('Meta import'!M89))="unknown",LOWER(TRIM('Meta import'!M89))="not applicable",LOWER(TRIM('Meta import'!M89))="n/a",LOWER(TRIM('Meta import'!M89))="na",LOWER(TRIM('Meta import'!M89))="pending",LOWER(TRIM('Meta import'!M89))="unavailable",LOWER(TRIM('Meta import'!M89))="denied",LOWER(TRIM('Meta import'!M89))="none",LOWER(TRIM('Meta import'!M89))="tbd",LOWER(TRIM('Meta import'!M89))="to be determined",LOWER(TRIM('Meta import'!M89))="-")),"currency",IF(OR('Meta import'!N89="",OR(LOWER(TRIM('Meta import'!N89))="unknown",LOWER(TRIM('Meta import'!N89))="not applicable",LOWER(TRIM('Meta import'!N89))="n/a",LOWER(TRIM('Meta import'!N89))="na",LOWER(TRIM('Meta import'!N89))="pending",LOWER(TRIM('Meta import'!N89))="unavailable",LOWER(TRIM('Meta import'!N89))="denied",LOWER(TRIM('Meta import'!N89))="none",LOWER(TRIM('Meta import'!N89))="tbd",LOWER(TRIM('Meta import'!N89))="to be determined",LOWER(TRIM('Meta import'!N89))="-")),"spend",IF(OR('Meta import'!O89="",OR(LOWER(TRIM('Meta import'!O89))="unknown",LOWER(TRIM('Meta import'!O89))="not applicable",LOWER(TRIM('Meta import'!O89))="n/a",LOWER(TRIM('Meta import'!O89))="na",LOWER(TRIM('Meta import'!O89))="pending",LOWER(TRIM('Meta import'!O89))="unavailable",LOWER(TRIM('Meta import'!O89))="denied",LOWER(TRIM('Meta import'!O89))="none",LOWER(TRIM('Meta import'!O89))="tbd",LOWER(TRIM('Meta import'!O89))="to be determined",LOWER(TRIM('Meta import'!O89))="-")),"impressions",IF(OR('Meta import'!P89="",OR(LOWER(TRIM('Meta import'!P89))="unknown",LOWER(TRIM('Meta import'!P89))="not applicable",LOWER(TRIM('Meta import'!P89))="n/a",LOWER(TRIM('Meta import'!P89))="na",LOWER(TRIM('Meta import'!P89))="pending",LOWER(TRIM('Meta import'!P89))="unavailable",LOWER(TRIM('Meta import'!P89))="denied",LOWER(TRIM('Meta import'!P89))="none",LOWER(TRIM('Meta import'!P89))="tbd",LOWER(TRIM('Meta import'!P89))="to be determined",LOWER(TRIM('Meta import'!P89))="-")),"link_clicks",IF(OR('Meta import'!Q89="",OR(LOWER(TRIM('Meta import'!Q89))="unknown",LOWER(TRIM('Meta import'!Q89))="not applicable",LOWER(TRIM('Meta import'!Q89))="n/a",LOWER(TRIM('Meta import'!Q89))="na",LOWER(TRIM('Meta import'!Q89))="pending",LOWER(TRIM('Meta import'!Q89))="unavailable",LOWER(TRIM('Meta import'!Q89))="denied",LOWER(TRIM('Meta import'!Q89))="none",LOWER(TRIM('Meta import'!Q89))="tbd",LOWER(TRIM('Meta import'!Q89))="to be determined",LOWER(TRIM('Meta import'!Q89))="-")),"platform_action_name",IF(OR('Meta import'!R89="",OR(LOWER(TRIM('Meta import'!R89))="unknown",LOWER(TRIM('Meta import'!R89))="not applicable",LOWER(TRIM('Meta import'!R89))="n/a",LOWER(TRIM('Meta import'!R89))="na",LOWER(TRIM('Meta import'!R89))="pending",LOWER(TRIM('Meta import'!R89))="unavailable",LOWER(TRIM('Meta import'!R89))="denied",LOWER(TRIM('Meta import'!R89))="none",LOWER(TRIM('Meta import'!R89))="tbd",LOWER(TRIM('Meta import'!R89))="to be determined",LOWER(TRIM('Meta import'!R89))="-")),"platform_attributed_actions","source_row_id")))))))))))))))))),IF(D121="INVALID_NUMERIC",IF(NOT(ISNUMBER('Meta import'!N89)),"spend",IF(OR(NOT(ISNUMBER('Meta import'!O89)),'Meta import'!O89&lt;&gt;INT('Meta import'!O89)),"impressions",IF(OR(NOT(ISNUMBER('Meta import'!P89)),'Meta import'!P89&lt;&gt;INT('Meta import'!P89)),"link_clicks",IF(OR(NOT(ISNUMBER('Meta import'!R89)),'Meta import'!R89&lt;&gt;INT('Meta import'!R89)),"platform_attributed_actions","spend")))),IF(D121="NEGATIVE_VALUE",IF('Meta import'!N89&lt;0,"spend",IF('Meta import'!O89&lt;0,"impressions",IF('Meta import'!P89&lt;0,"link_clicks",IF('Meta import'!R89&lt;0,"platform_attributed_actions","spend")))),IF(D121="DUPLICATE_GRAIN_GROUP","ad_id",IF(D121="MIXED_ACCOUNT","account_id",IF(D121="MIXED_CURRENCY","currency",IF(D121="OUT_OF_SCOPE_WINDOW","date_start",IF(D121="MIXED_ACTION","platform_action_name","source_row_id"))))))))</x:f>
        <x:v>source_row_id</x:v>
      </x:c>
      <x:c r="D121" t="str">
        <x:f>IF('Meta import'!T89="","",'Meta import'!T89)</x:f>
      </x:c>
      <x:c r="E121" t="str">
        <x:f>IF(D121="","","Hold")</x:f>
      </x:c>
      <x:c r="F121" t="str">
        <x:f>IF(D121="","","Resolve the cited source row and refresh the report.")</x:f>
      </x:c>
      <x:c r="G121" t="str">
        <x:f>IF(D121="","",B121&amp;" "&amp;C121&amp;" "&amp;D121)</x:f>
      </x:c>
    </x:row>
    <x:row r="122">
      <x:c r="A122" t="str">
        <x:v>meta</x:v>
      </x:c>
      <x:c r="B122" t="str">
        <x:f>IF('Meta import'!A90="","",'Meta import'!A90)</x:f>
      </x:c>
      <x:c r="C122" t="str">
        <x:f>IF(D122="MISSING_OR_PLACEHOLDER",IF(OR('Meta import'!A90="",OR(LOWER(TRIM('Meta import'!A90))="unknown",LOWER(TRIM('Meta import'!A90))="not applicable",LOWER(TRIM('Meta import'!A90))="n/a",LOWER(TRIM('Meta import'!A90))="na",LOWER(TRIM('Meta import'!A90))="pending",LOWER(TRIM('Meta import'!A90))="unavailable",LOWER(TRIM('Meta import'!A90))="denied",LOWER(TRIM('Meta import'!A90))="none",LOWER(TRIM('Meta import'!A90))="tbd",LOWER(TRIM('Meta import'!A90))="to be determined",LOWER(TRIM('Meta import'!A90))="-")),"source_row_id",IF(OR('Meta import'!B90="",OR(LOWER(TRIM('Meta import'!B90))="unknown",LOWER(TRIM('Meta import'!B90))="not applicable",LOWER(TRIM('Meta import'!B90))="n/a",LOWER(TRIM('Meta import'!B90))="na",LOWER(TRIM('Meta import'!B90))="pending",LOWER(TRIM('Meta import'!B90))="unavailable",LOWER(TRIM('Meta import'!B90))="denied",LOWER(TRIM('Meta import'!B90))="none",LOWER(TRIM('Meta import'!B90))="tbd",LOWER(TRIM('Meta import'!B90))="to be determined",LOWER(TRIM('Meta import'!B90))="-")),"source_file",IF(OR('Meta import'!C90="",OR(LOWER(TRIM('Meta import'!C90))="unknown",LOWER(TRIM('Meta import'!C90))="not applicable",LOWER(TRIM('Meta import'!C90))="n/a",LOWER(TRIM('Meta import'!C90))="na",LOWER(TRIM('Meta import'!C90))="pending",LOWER(TRIM('Meta import'!C90))="unavailable",LOWER(TRIM('Meta import'!C90))="denied",LOWER(TRIM('Meta import'!C90))="none",LOWER(TRIM('Meta import'!C90))="tbd",LOWER(TRIM('Meta import'!C90))="to be determined",LOWER(TRIM('Meta import'!C90))="-")),"source_reference",IF(OR('Meta import'!D90="",OR(LOWER(TRIM('Meta import'!D90))="unknown",LOWER(TRIM('Meta import'!D90))="not applicable",LOWER(TRIM('Meta import'!D90))="n/a",LOWER(TRIM('Meta import'!D90))="na",LOWER(TRIM('Meta import'!D90))="pending",LOWER(TRIM('Meta import'!D90))="unavailable",LOWER(TRIM('Meta import'!D90))="denied",LOWER(TRIM('Meta import'!D90))="none",LOWER(TRIM('Meta import'!D90))="tbd",LOWER(TRIM('Meta import'!D90))="to be determined",LOWER(TRIM('Meta import'!D90))="-")),"account_id",IF(OR('Meta import'!E90="",OR(LOWER(TRIM('Meta import'!E90))="unknown",LOWER(TRIM('Meta import'!E90))="not applicable",LOWER(TRIM('Meta import'!E90))="n/a",LOWER(TRIM('Meta import'!E90))="na",LOWER(TRIM('Meta import'!E90))="pending",LOWER(TRIM('Meta import'!E90))="unavailable",LOWER(TRIM('Meta import'!E90))="denied",LOWER(TRIM('Meta import'!E90))="none",LOWER(TRIM('Meta import'!E90))="tbd",LOWER(TRIM('Meta import'!E90))="to be determined",LOWER(TRIM('Meta import'!E90))="-")),"campaign_id",IF(OR('Meta import'!F90="",OR(LOWER(TRIM('Meta import'!F90))="unknown",LOWER(TRIM('Meta import'!F90))="not applicable",LOWER(TRIM('Meta import'!F90))="n/a",LOWER(TRIM('Meta import'!F90))="na",LOWER(TRIM('Meta import'!F90))="pending",LOWER(TRIM('Meta import'!F90))="unavailable",LOWER(TRIM('Meta import'!F90))="denied",LOWER(TRIM('Meta import'!F90))="none",LOWER(TRIM('Meta import'!F90))="tbd",LOWER(TRIM('Meta import'!F90))="to be determined",LOWER(TRIM('Meta import'!F90))="-")),"campaign_name",IF(OR('Meta import'!G90="",OR(LOWER(TRIM('Meta import'!G90))="unknown",LOWER(TRIM('Meta import'!G90))="not applicable",LOWER(TRIM('Meta import'!G90))="n/a",LOWER(TRIM('Meta import'!G90))="na",LOWER(TRIM('Meta import'!G90))="pending",LOWER(TRIM('Meta import'!G90))="unavailable",LOWER(TRIM('Meta import'!G90))="denied",LOWER(TRIM('Meta import'!G90))="none",LOWER(TRIM('Meta import'!G90))="tbd",LOWER(TRIM('Meta import'!G90))="to be determined",LOWER(TRIM('Meta import'!G90))="-")),"adset_id",IF(OR('Meta import'!H90="",OR(LOWER(TRIM('Meta import'!H90))="unknown",LOWER(TRIM('Meta import'!H90))="not applicable",LOWER(TRIM('Meta import'!H90))="n/a",LOWER(TRIM('Meta import'!H90))="na",LOWER(TRIM('Meta import'!H90))="pending",LOWER(TRIM('Meta import'!H90))="unavailable",LOWER(TRIM('Meta import'!H90))="denied",LOWER(TRIM('Meta import'!H90))="none",LOWER(TRIM('Meta import'!H90))="tbd",LOWER(TRIM('Meta import'!H90))="to be determined",LOWER(TRIM('Meta import'!H90))="-")),"adset_name",IF(OR('Meta import'!I90="",OR(LOWER(TRIM('Meta import'!I90))="unknown",LOWER(TRIM('Meta import'!I90))="not applicable",LOWER(TRIM('Meta import'!I90))="n/a",LOWER(TRIM('Meta import'!I90))="na",LOWER(TRIM('Meta import'!I90))="pending",LOWER(TRIM('Meta import'!I90))="unavailable",LOWER(TRIM('Meta import'!I90))="denied",LOWER(TRIM('Meta import'!I90))="none",LOWER(TRIM('Meta import'!I90))="tbd",LOWER(TRIM('Meta import'!I90))="to be determined",LOWER(TRIM('Meta import'!I90))="-")),"ad_id",IF(OR('Meta import'!J90="",OR(LOWER(TRIM('Meta import'!J90))="unknown",LOWER(TRIM('Meta import'!J90))="not applicable",LOWER(TRIM('Meta import'!J90))="n/a",LOWER(TRIM('Meta import'!J90))="na",LOWER(TRIM('Meta import'!J90))="pending",LOWER(TRIM('Meta import'!J90))="unavailable",LOWER(TRIM('Meta import'!J90))="denied",LOWER(TRIM('Meta import'!J90))="none",LOWER(TRIM('Meta import'!J90))="tbd",LOWER(TRIM('Meta import'!J90))="to be determined",LOWER(TRIM('Meta import'!J90))="-")),"ad_name",IF(OR('Meta import'!K90="",OR(LOWER(TRIM('Meta import'!K90))="unknown",LOWER(TRIM('Meta import'!K90))="not applicable",LOWER(TRIM('Meta import'!K90))="n/a",LOWER(TRIM('Meta import'!K90))="na",LOWER(TRIM('Meta import'!K90))="pending",LOWER(TRIM('Meta import'!K90))="unavailable",LOWER(TRIM('Meta import'!K90))="denied",LOWER(TRIM('Meta import'!K90))="none",LOWER(TRIM('Meta import'!K90))="tbd",LOWER(TRIM('Meta import'!K90))="to be determined",LOWER(TRIM('Meta import'!K90))="-")),"date_start",IF(OR('Meta import'!L90="",OR(LOWER(TRIM('Meta import'!L90))="unknown",LOWER(TRIM('Meta import'!L90))="not applicable",LOWER(TRIM('Meta import'!L90))="n/a",LOWER(TRIM('Meta import'!L90))="na",LOWER(TRIM('Meta import'!L90))="pending",LOWER(TRIM('Meta import'!L90))="unavailable",LOWER(TRIM('Meta import'!L90))="denied",LOWER(TRIM('Meta import'!L90))="none",LOWER(TRIM('Meta import'!L90))="tbd",LOWER(TRIM('Meta import'!L90))="to be determined",LOWER(TRIM('Meta import'!L90))="-")),"date_stop",IF(OR('Meta import'!M90="",OR(LOWER(TRIM('Meta import'!M90))="unknown",LOWER(TRIM('Meta import'!M90))="not applicable",LOWER(TRIM('Meta import'!M90))="n/a",LOWER(TRIM('Meta import'!M90))="na",LOWER(TRIM('Meta import'!M90))="pending",LOWER(TRIM('Meta import'!M90))="unavailable",LOWER(TRIM('Meta import'!M90))="denied",LOWER(TRIM('Meta import'!M90))="none",LOWER(TRIM('Meta import'!M90))="tbd",LOWER(TRIM('Meta import'!M90))="to be determined",LOWER(TRIM('Meta import'!M90))="-")),"currency",IF(OR('Meta import'!N90="",OR(LOWER(TRIM('Meta import'!N90))="unknown",LOWER(TRIM('Meta import'!N90))="not applicable",LOWER(TRIM('Meta import'!N90))="n/a",LOWER(TRIM('Meta import'!N90))="na",LOWER(TRIM('Meta import'!N90))="pending",LOWER(TRIM('Meta import'!N90))="unavailable",LOWER(TRIM('Meta import'!N90))="denied",LOWER(TRIM('Meta import'!N90))="none",LOWER(TRIM('Meta import'!N90))="tbd",LOWER(TRIM('Meta import'!N90))="to be determined",LOWER(TRIM('Meta import'!N90))="-")),"spend",IF(OR('Meta import'!O90="",OR(LOWER(TRIM('Meta import'!O90))="unknown",LOWER(TRIM('Meta import'!O90))="not applicable",LOWER(TRIM('Meta import'!O90))="n/a",LOWER(TRIM('Meta import'!O90))="na",LOWER(TRIM('Meta import'!O90))="pending",LOWER(TRIM('Meta import'!O90))="unavailable",LOWER(TRIM('Meta import'!O90))="denied",LOWER(TRIM('Meta import'!O90))="none",LOWER(TRIM('Meta import'!O90))="tbd",LOWER(TRIM('Meta import'!O90))="to be determined",LOWER(TRIM('Meta import'!O90))="-")),"impressions",IF(OR('Meta import'!P90="",OR(LOWER(TRIM('Meta import'!P90))="unknown",LOWER(TRIM('Meta import'!P90))="not applicable",LOWER(TRIM('Meta import'!P90))="n/a",LOWER(TRIM('Meta import'!P90))="na",LOWER(TRIM('Meta import'!P90))="pending",LOWER(TRIM('Meta import'!P90))="unavailable",LOWER(TRIM('Meta import'!P90))="denied",LOWER(TRIM('Meta import'!P90))="none",LOWER(TRIM('Meta import'!P90))="tbd",LOWER(TRIM('Meta import'!P90))="to be determined",LOWER(TRIM('Meta import'!P90))="-")),"link_clicks",IF(OR('Meta import'!Q90="",OR(LOWER(TRIM('Meta import'!Q90))="unknown",LOWER(TRIM('Meta import'!Q90))="not applicable",LOWER(TRIM('Meta import'!Q90))="n/a",LOWER(TRIM('Meta import'!Q90))="na",LOWER(TRIM('Meta import'!Q90))="pending",LOWER(TRIM('Meta import'!Q90))="unavailable",LOWER(TRIM('Meta import'!Q90))="denied",LOWER(TRIM('Meta import'!Q90))="none",LOWER(TRIM('Meta import'!Q90))="tbd",LOWER(TRIM('Meta import'!Q90))="to be determined",LOWER(TRIM('Meta import'!Q90))="-")),"platform_action_name",IF(OR('Meta import'!R90="",OR(LOWER(TRIM('Meta import'!R90))="unknown",LOWER(TRIM('Meta import'!R90))="not applicable",LOWER(TRIM('Meta import'!R90))="n/a",LOWER(TRIM('Meta import'!R90))="na",LOWER(TRIM('Meta import'!R90))="pending",LOWER(TRIM('Meta import'!R90))="unavailable",LOWER(TRIM('Meta import'!R90))="denied",LOWER(TRIM('Meta import'!R90))="none",LOWER(TRIM('Meta import'!R90))="tbd",LOWER(TRIM('Meta import'!R90))="to be determined",LOWER(TRIM('Meta import'!R90))="-")),"platform_attributed_actions","source_row_id")))))))))))))))))),IF(D122="INVALID_NUMERIC",IF(NOT(ISNUMBER('Meta import'!N90)),"spend",IF(OR(NOT(ISNUMBER('Meta import'!O90)),'Meta import'!O90&lt;&gt;INT('Meta import'!O90)),"impressions",IF(OR(NOT(ISNUMBER('Meta import'!P90)),'Meta import'!P90&lt;&gt;INT('Meta import'!P90)),"link_clicks",IF(OR(NOT(ISNUMBER('Meta import'!R90)),'Meta import'!R90&lt;&gt;INT('Meta import'!R90)),"platform_attributed_actions","spend")))),IF(D122="NEGATIVE_VALUE",IF('Meta import'!N90&lt;0,"spend",IF('Meta import'!O90&lt;0,"impressions",IF('Meta import'!P90&lt;0,"link_clicks",IF('Meta import'!R90&lt;0,"platform_attributed_actions","spend")))),IF(D122="DUPLICATE_GRAIN_GROUP","ad_id",IF(D122="MIXED_ACCOUNT","account_id",IF(D122="MIXED_CURRENCY","currency",IF(D122="OUT_OF_SCOPE_WINDOW","date_start",IF(D122="MIXED_ACTION","platform_action_name","source_row_id"))))))))</x:f>
        <x:v>source_row_id</x:v>
      </x:c>
      <x:c r="D122" t="str">
        <x:f>IF('Meta import'!T90="","",'Meta import'!T90)</x:f>
      </x:c>
      <x:c r="E122" t="str">
        <x:f>IF(D122="","","Hold")</x:f>
      </x:c>
      <x:c r="F122" t="str">
        <x:f>IF(D122="","","Resolve the cited source row and refresh the report.")</x:f>
      </x:c>
      <x:c r="G122" t="str">
        <x:f>IF(D122="","",B122&amp;" "&amp;C122&amp;" "&amp;D122)</x:f>
      </x:c>
    </x:row>
    <x:row r="123">
      <x:c r="A123" t="str">
        <x:v>meta</x:v>
      </x:c>
      <x:c r="B123" t="str">
        <x:f>IF('Meta import'!A91="","",'Meta import'!A91)</x:f>
      </x:c>
      <x:c r="C123" t="str">
        <x:f>IF(D123="MISSING_OR_PLACEHOLDER",IF(OR('Meta import'!A91="",OR(LOWER(TRIM('Meta import'!A91))="unknown",LOWER(TRIM('Meta import'!A91))="not applicable",LOWER(TRIM('Meta import'!A91))="n/a",LOWER(TRIM('Meta import'!A91))="na",LOWER(TRIM('Meta import'!A91))="pending",LOWER(TRIM('Meta import'!A91))="unavailable",LOWER(TRIM('Meta import'!A91))="denied",LOWER(TRIM('Meta import'!A91))="none",LOWER(TRIM('Meta import'!A91))="tbd",LOWER(TRIM('Meta import'!A91))="to be determined",LOWER(TRIM('Meta import'!A91))="-")),"source_row_id",IF(OR('Meta import'!B91="",OR(LOWER(TRIM('Meta import'!B91))="unknown",LOWER(TRIM('Meta import'!B91))="not applicable",LOWER(TRIM('Meta import'!B91))="n/a",LOWER(TRIM('Meta import'!B91))="na",LOWER(TRIM('Meta import'!B91))="pending",LOWER(TRIM('Meta import'!B91))="unavailable",LOWER(TRIM('Meta import'!B91))="denied",LOWER(TRIM('Meta import'!B91))="none",LOWER(TRIM('Meta import'!B91))="tbd",LOWER(TRIM('Meta import'!B91))="to be determined",LOWER(TRIM('Meta import'!B91))="-")),"source_file",IF(OR('Meta import'!C91="",OR(LOWER(TRIM('Meta import'!C91))="unknown",LOWER(TRIM('Meta import'!C91))="not applicable",LOWER(TRIM('Meta import'!C91))="n/a",LOWER(TRIM('Meta import'!C91))="na",LOWER(TRIM('Meta import'!C91))="pending",LOWER(TRIM('Meta import'!C91))="unavailable",LOWER(TRIM('Meta import'!C91))="denied",LOWER(TRIM('Meta import'!C91))="none",LOWER(TRIM('Meta import'!C91))="tbd",LOWER(TRIM('Meta import'!C91))="to be determined",LOWER(TRIM('Meta import'!C91))="-")),"source_reference",IF(OR('Meta import'!D91="",OR(LOWER(TRIM('Meta import'!D91))="unknown",LOWER(TRIM('Meta import'!D91))="not applicable",LOWER(TRIM('Meta import'!D91))="n/a",LOWER(TRIM('Meta import'!D91))="na",LOWER(TRIM('Meta import'!D91))="pending",LOWER(TRIM('Meta import'!D91))="unavailable",LOWER(TRIM('Meta import'!D91))="denied",LOWER(TRIM('Meta import'!D91))="none",LOWER(TRIM('Meta import'!D91))="tbd",LOWER(TRIM('Meta import'!D91))="to be determined",LOWER(TRIM('Meta import'!D91))="-")),"account_id",IF(OR('Meta import'!E91="",OR(LOWER(TRIM('Meta import'!E91))="unknown",LOWER(TRIM('Meta import'!E91))="not applicable",LOWER(TRIM('Meta import'!E91))="n/a",LOWER(TRIM('Meta import'!E91))="na",LOWER(TRIM('Meta import'!E91))="pending",LOWER(TRIM('Meta import'!E91))="unavailable",LOWER(TRIM('Meta import'!E91))="denied",LOWER(TRIM('Meta import'!E91))="none",LOWER(TRIM('Meta import'!E91))="tbd",LOWER(TRIM('Meta import'!E91))="to be determined",LOWER(TRIM('Meta import'!E91))="-")),"campaign_id",IF(OR('Meta import'!F91="",OR(LOWER(TRIM('Meta import'!F91))="unknown",LOWER(TRIM('Meta import'!F91))="not applicable",LOWER(TRIM('Meta import'!F91))="n/a",LOWER(TRIM('Meta import'!F91))="na",LOWER(TRIM('Meta import'!F91))="pending",LOWER(TRIM('Meta import'!F91))="unavailable",LOWER(TRIM('Meta import'!F91))="denied",LOWER(TRIM('Meta import'!F91))="none",LOWER(TRIM('Meta import'!F91))="tbd",LOWER(TRIM('Meta import'!F91))="to be determined",LOWER(TRIM('Meta import'!F91))="-")),"campaign_name",IF(OR('Meta import'!G91="",OR(LOWER(TRIM('Meta import'!G91))="unknown",LOWER(TRIM('Meta import'!G91))="not applicable",LOWER(TRIM('Meta import'!G91))="n/a",LOWER(TRIM('Meta import'!G91))="na",LOWER(TRIM('Meta import'!G91))="pending",LOWER(TRIM('Meta import'!G91))="unavailable",LOWER(TRIM('Meta import'!G91))="denied",LOWER(TRIM('Meta import'!G91))="none",LOWER(TRIM('Meta import'!G91))="tbd",LOWER(TRIM('Meta import'!G91))="to be determined",LOWER(TRIM('Meta import'!G91))="-")),"adset_id",IF(OR('Meta import'!H91="",OR(LOWER(TRIM('Meta import'!H91))="unknown",LOWER(TRIM('Meta import'!H91))="not applicable",LOWER(TRIM('Meta import'!H91))="n/a",LOWER(TRIM('Meta import'!H91))="na",LOWER(TRIM('Meta import'!H91))="pending",LOWER(TRIM('Meta import'!H91))="unavailable",LOWER(TRIM('Meta import'!H91))="denied",LOWER(TRIM('Meta import'!H91))="none",LOWER(TRIM('Meta import'!H91))="tbd",LOWER(TRIM('Meta import'!H91))="to be determined",LOWER(TRIM('Meta import'!H91))="-")),"adset_name",IF(OR('Meta import'!I91="",OR(LOWER(TRIM('Meta import'!I91))="unknown",LOWER(TRIM('Meta import'!I91))="not applicable",LOWER(TRIM('Meta import'!I91))="n/a",LOWER(TRIM('Meta import'!I91))="na",LOWER(TRIM('Meta import'!I91))="pending",LOWER(TRIM('Meta import'!I91))="unavailable",LOWER(TRIM('Meta import'!I91))="denied",LOWER(TRIM('Meta import'!I91))="none",LOWER(TRIM('Meta import'!I91))="tbd",LOWER(TRIM('Meta import'!I91))="to be determined",LOWER(TRIM('Meta import'!I91))="-")),"ad_id",IF(OR('Meta import'!J91="",OR(LOWER(TRIM('Meta import'!J91))="unknown",LOWER(TRIM('Meta import'!J91))="not applicable",LOWER(TRIM('Meta import'!J91))="n/a",LOWER(TRIM('Meta import'!J91))="na",LOWER(TRIM('Meta import'!J91))="pending",LOWER(TRIM('Meta import'!J91))="unavailable",LOWER(TRIM('Meta import'!J91))="denied",LOWER(TRIM('Meta import'!J91))="none",LOWER(TRIM('Meta import'!J91))="tbd",LOWER(TRIM('Meta import'!J91))="to be determined",LOWER(TRIM('Meta import'!J91))="-")),"ad_name",IF(OR('Meta import'!K91="",OR(LOWER(TRIM('Meta import'!K91))="unknown",LOWER(TRIM('Meta import'!K91))="not applicable",LOWER(TRIM('Meta import'!K91))="n/a",LOWER(TRIM('Meta import'!K91))="na",LOWER(TRIM('Meta import'!K91))="pending",LOWER(TRIM('Meta import'!K91))="unavailable",LOWER(TRIM('Meta import'!K91))="denied",LOWER(TRIM('Meta import'!K91))="none",LOWER(TRIM('Meta import'!K91))="tbd",LOWER(TRIM('Meta import'!K91))="to be determined",LOWER(TRIM('Meta import'!K91))="-")),"date_start",IF(OR('Meta import'!L91="",OR(LOWER(TRIM('Meta import'!L91))="unknown",LOWER(TRIM('Meta import'!L91))="not applicable",LOWER(TRIM('Meta import'!L91))="n/a",LOWER(TRIM('Meta import'!L91))="na",LOWER(TRIM('Meta import'!L91))="pending",LOWER(TRIM('Meta import'!L91))="unavailable",LOWER(TRIM('Meta import'!L91))="denied",LOWER(TRIM('Meta import'!L91))="none",LOWER(TRIM('Meta import'!L91))="tbd",LOWER(TRIM('Meta import'!L91))="to be determined",LOWER(TRIM('Meta import'!L91))="-")),"date_stop",IF(OR('Meta import'!M91="",OR(LOWER(TRIM('Meta import'!M91))="unknown",LOWER(TRIM('Meta import'!M91))="not applicable",LOWER(TRIM('Meta import'!M91))="n/a",LOWER(TRIM('Meta import'!M91))="na",LOWER(TRIM('Meta import'!M91))="pending",LOWER(TRIM('Meta import'!M91))="unavailable",LOWER(TRIM('Meta import'!M91))="denied",LOWER(TRIM('Meta import'!M91))="none",LOWER(TRIM('Meta import'!M91))="tbd",LOWER(TRIM('Meta import'!M91))="to be determined",LOWER(TRIM('Meta import'!M91))="-")),"currency",IF(OR('Meta import'!N91="",OR(LOWER(TRIM('Meta import'!N91))="unknown",LOWER(TRIM('Meta import'!N91))="not applicable",LOWER(TRIM('Meta import'!N91))="n/a",LOWER(TRIM('Meta import'!N91))="na",LOWER(TRIM('Meta import'!N91))="pending",LOWER(TRIM('Meta import'!N91))="unavailable",LOWER(TRIM('Meta import'!N91))="denied",LOWER(TRIM('Meta import'!N91))="none",LOWER(TRIM('Meta import'!N91))="tbd",LOWER(TRIM('Meta import'!N91))="to be determined",LOWER(TRIM('Meta import'!N91))="-")),"spend",IF(OR('Meta import'!O91="",OR(LOWER(TRIM('Meta import'!O91))="unknown",LOWER(TRIM('Meta import'!O91))="not applicable",LOWER(TRIM('Meta import'!O91))="n/a",LOWER(TRIM('Meta import'!O91))="na",LOWER(TRIM('Meta import'!O91))="pending",LOWER(TRIM('Meta import'!O91))="unavailable",LOWER(TRIM('Meta import'!O91))="denied",LOWER(TRIM('Meta import'!O91))="none",LOWER(TRIM('Meta import'!O91))="tbd",LOWER(TRIM('Meta import'!O91))="to be determined",LOWER(TRIM('Meta import'!O91))="-")),"impressions",IF(OR('Meta import'!P91="",OR(LOWER(TRIM('Meta import'!P91))="unknown",LOWER(TRIM('Meta import'!P91))="not applicable",LOWER(TRIM('Meta import'!P91))="n/a",LOWER(TRIM('Meta import'!P91))="na",LOWER(TRIM('Meta import'!P91))="pending",LOWER(TRIM('Meta import'!P91))="unavailable",LOWER(TRIM('Meta import'!P91))="denied",LOWER(TRIM('Meta import'!P91))="none",LOWER(TRIM('Meta import'!P91))="tbd",LOWER(TRIM('Meta import'!P91))="to be determined",LOWER(TRIM('Meta import'!P91))="-")),"link_clicks",IF(OR('Meta import'!Q91="",OR(LOWER(TRIM('Meta import'!Q91))="unknown",LOWER(TRIM('Meta import'!Q91))="not applicable",LOWER(TRIM('Meta import'!Q91))="n/a",LOWER(TRIM('Meta import'!Q91))="na",LOWER(TRIM('Meta import'!Q91))="pending",LOWER(TRIM('Meta import'!Q91))="unavailable",LOWER(TRIM('Meta import'!Q91))="denied",LOWER(TRIM('Meta import'!Q91))="none",LOWER(TRIM('Meta import'!Q91))="tbd",LOWER(TRIM('Meta import'!Q91))="to be determined",LOWER(TRIM('Meta import'!Q91))="-")),"platform_action_name",IF(OR('Meta import'!R91="",OR(LOWER(TRIM('Meta import'!R91))="unknown",LOWER(TRIM('Meta import'!R91))="not applicable",LOWER(TRIM('Meta import'!R91))="n/a",LOWER(TRIM('Meta import'!R91))="na",LOWER(TRIM('Meta import'!R91))="pending",LOWER(TRIM('Meta import'!R91))="unavailable",LOWER(TRIM('Meta import'!R91))="denied",LOWER(TRIM('Meta import'!R91))="none",LOWER(TRIM('Meta import'!R91))="tbd",LOWER(TRIM('Meta import'!R91))="to be determined",LOWER(TRIM('Meta import'!R91))="-")),"platform_attributed_actions","source_row_id")))))))))))))))))),IF(D123="INVALID_NUMERIC",IF(NOT(ISNUMBER('Meta import'!N91)),"spend",IF(OR(NOT(ISNUMBER('Meta import'!O91)),'Meta import'!O91&lt;&gt;INT('Meta import'!O91)),"impressions",IF(OR(NOT(ISNUMBER('Meta import'!P91)),'Meta import'!P91&lt;&gt;INT('Meta import'!P91)),"link_clicks",IF(OR(NOT(ISNUMBER('Meta import'!R91)),'Meta import'!R91&lt;&gt;INT('Meta import'!R91)),"platform_attributed_actions","spend")))),IF(D123="NEGATIVE_VALUE",IF('Meta import'!N91&lt;0,"spend",IF('Meta import'!O91&lt;0,"impressions",IF('Meta import'!P91&lt;0,"link_clicks",IF('Meta import'!R91&lt;0,"platform_attributed_actions","spend")))),IF(D123="DUPLICATE_GRAIN_GROUP","ad_id",IF(D123="MIXED_ACCOUNT","account_id",IF(D123="MIXED_CURRENCY","currency",IF(D123="OUT_OF_SCOPE_WINDOW","date_start",IF(D123="MIXED_ACTION","platform_action_name","source_row_id"))))))))</x:f>
        <x:v>source_row_id</x:v>
      </x:c>
      <x:c r="D123" t="str">
        <x:f>IF('Meta import'!T91="","",'Meta import'!T91)</x:f>
      </x:c>
      <x:c r="E123" t="str">
        <x:f>IF(D123="","","Hold")</x:f>
      </x:c>
      <x:c r="F123" t="str">
        <x:f>IF(D123="","","Resolve the cited source row and refresh the report.")</x:f>
      </x:c>
      <x:c r="G123" t="str">
        <x:f>IF(D123="","",B123&amp;" "&amp;C123&amp;" "&amp;D123)</x:f>
      </x:c>
    </x:row>
    <x:row r="124">
      <x:c r="A124" t="str">
        <x:v>meta</x:v>
      </x:c>
      <x:c r="B124" t="str">
        <x:f>IF('Meta import'!A92="","",'Meta import'!A92)</x:f>
      </x:c>
      <x:c r="C124" t="str">
        <x:f>IF(D124="MISSING_OR_PLACEHOLDER",IF(OR('Meta import'!A92="",OR(LOWER(TRIM('Meta import'!A92))="unknown",LOWER(TRIM('Meta import'!A92))="not applicable",LOWER(TRIM('Meta import'!A92))="n/a",LOWER(TRIM('Meta import'!A92))="na",LOWER(TRIM('Meta import'!A92))="pending",LOWER(TRIM('Meta import'!A92))="unavailable",LOWER(TRIM('Meta import'!A92))="denied",LOWER(TRIM('Meta import'!A92))="none",LOWER(TRIM('Meta import'!A92))="tbd",LOWER(TRIM('Meta import'!A92))="to be determined",LOWER(TRIM('Meta import'!A92))="-")),"source_row_id",IF(OR('Meta import'!B92="",OR(LOWER(TRIM('Meta import'!B92))="unknown",LOWER(TRIM('Meta import'!B92))="not applicable",LOWER(TRIM('Meta import'!B92))="n/a",LOWER(TRIM('Meta import'!B92))="na",LOWER(TRIM('Meta import'!B92))="pending",LOWER(TRIM('Meta import'!B92))="unavailable",LOWER(TRIM('Meta import'!B92))="denied",LOWER(TRIM('Meta import'!B92))="none",LOWER(TRIM('Meta import'!B92))="tbd",LOWER(TRIM('Meta import'!B92))="to be determined",LOWER(TRIM('Meta import'!B92))="-")),"source_file",IF(OR('Meta import'!C92="",OR(LOWER(TRIM('Meta import'!C92))="unknown",LOWER(TRIM('Meta import'!C92))="not applicable",LOWER(TRIM('Meta import'!C92))="n/a",LOWER(TRIM('Meta import'!C92))="na",LOWER(TRIM('Meta import'!C92))="pending",LOWER(TRIM('Meta import'!C92))="unavailable",LOWER(TRIM('Meta import'!C92))="denied",LOWER(TRIM('Meta import'!C92))="none",LOWER(TRIM('Meta import'!C92))="tbd",LOWER(TRIM('Meta import'!C92))="to be determined",LOWER(TRIM('Meta import'!C92))="-")),"source_reference",IF(OR('Meta import'!D92="",OR(LOWER(TRIM('Meta import'!D92))="unknown",LOWER(TRIM('Meta import'!D92))="not applicable",LOWER(TRIM('Meta import'!D92))="n/a",LOWER(TRIM('Meta import'!D92))="na",LOWER(TRIM('Meta import'!D92))="pending",LOWER(TRIM('Meta import'!D92))="unavailable",LOWER(TRIM('Meta import'!D92))="denied",LOWER(TRIM('Meta import'!D92))="none",LOWER(TRIM('Meta import'!D92))="tbd",LOWER(TRIM('Meta import'!D92))="to be determined",LOWER(TRIM('Meta import'!D92))="-")),"account_id",IF(OR('Meta import'!E92="",OR(LOWER(TRIM('Meta import'!E92))="unknown",LOWER(TRIM('Meta import'!E92))="not applicable",LOWER(TRIM('Meta import'!E92))="n/a",LOWER(TRIM('Meta import'!E92))="na",LOWER(TRIM('Meta import'!E92))="pending",LOWER(TRIM('Meta import'!E92))="unavailable",LOWER(TRIM('Meta import'!E92))="denied",LOWER(TRIM('Meta import'!E92))="none",LOWER(TRIM('Meta import'!E92))="tbd",LOWER(TRIM('Meta import'!E92))="to be determined",LOWER(TRIM('Meta import'!E92))="-")),"campaign_id",IF(OR('Meta import'!F92="",OR(LOWER(TRIM('Meta import'!F92))="unknown",LOWER(TRIM('Meta import'!F92))="not applicable",LOWER(TRIM('Meta import'!F92))="n/a",LOWER(TRIM('Meta import'!F92))="na",LOWER(TRIM('Meta import'!F92))="pending",LOWER(TRIM('Meta import'!F92))="unavailable",LOWER(TRIM('Meta import'!F92))="denied",LOWER(TRIM('Meta import'!F92))="none",LOWER(TRIM('Meta import'!F92))="tbd",LOWER(TRIM('Meta import'!F92))="to be determined",LOWER(TRIM('Meta import'!F92))="-")),"campaign_name",IF(OR('Meta import'!G92="",OR(LOWER(TRIM('Meta import'!G92))="unknown",LOWER(TRIM('Meta import'!G92))="not applicable",LOWER(TRIM('Meta import'!G92))="n/a",LOWER(TRIM('Meta import'!G92))="na",LOWER(TRIM('Meta import'!G92))="pending",LOWER(TRIM('Meta import'!G92))="unavailable",LOWER(TRIM('Meta import'!G92))="denied",LOWER(TRIM('Meta import'!G92))="none",LOWER(TRIM('Meta import'!G92))="tbd",LOWER(TRIM('Meta import'!G92))="to be determined",LOWER(TRIM('Meta import'!G92))="-")),"adset_id",IF(OR('Meta import'!H92="",OR(LOWER(TRIM('Meta import'!H92))="unknown",LOWER(TRIM('Meta import'!H92))="not applicable",LOWER(TRIM('Meta import'!H92))="n/a",LOWER(TRIM('Meta import'!H92))="na",LOWER(TRIM('Meta import'!H92))="pending",LOWER(TRIM('Meta import'!H92))="unavailable",LOWER(TRIM('Meta import'!H92))="denied",LOWER(TRIM('Meta import'!H92))="none",LOWER(TRIM('Meta import'!H92))="tbd",LOWER(TRIM('Meta import'!H92))="to be determined",LOWER(TRIM('Meta import'!H92))="-")),"adset_name",IF(OR('Meta import'!I92="",OR(LOWER(TRIM('Meta import'!I92))="unknown",LOWER(TRIM('Meta import'!I92))="not applicable",LOWER(TRIM('Meta import'!I92))="n/a",LOWER(TRIM('Meta import'!I92))="na",LOWER(TRIM('Meta import'!I92))="pending",LOWER(TRIM('Meta import'!I92))="unavailable",LOWER(TRIM('Meta import'!I92))="denied",LOWER(TRIM('Meta import'!I92))="none",LOWER(TRIM('Meta import'!I92))="tbd",LOWER(TRIM('Meta import'!I92))="to be determined",LOWER(TRIM('Meta import'!I92))="-")),"ad_id",IF(OR('Meta import'!J92="",OR(LOWER(TRIM('Meta import'!J92))="unknown",LOWER(TRIM('Meta import'!J92))="not applicable",LOWER(TRIM('Meta import'!J92))="n/a",LOWER(TRIM('Meta import'!J92))="na",LOWER(TRIM('Meta import'!J92))="pending",LOWER(TRIM('Meta import'!J92))="unavailable",LOWER(TRIM('Meta import'!J92))="denied",LOWER(TRIM('Meta import'!J92))="none",LOWER(TRIM('Meta import'!J92))="tbd",LOWER(TRIM('Meta import'!J92))="to be determined",LOWER(TRIM('Meta import'!J92))="-")),"ad_name",IF(OR('Meta import'!K92="",OR(LOWER(TRIM('Meta import'!K92))="unknown",LOWER(TRIM('Meta import'!K92))="not applicable",LOWER(TRIM('Meta import'!K92))="n/a",LOWER(TRIM('Meta import'!K92))="na",LOWER(TRIM('Meta import'!K92))="pending",LOWER(TRIM('Meta import'!K92))="unavailable",LOWER(TRIM('Meta import'!K92))="denied",LOWER(TRIM('Meta import'!K92))="none",LOWER(TRIM('Meta import'!K92))="tbd",LOWER(TRIM('Meta import'!K92))="to be determined",LOWER(TRIM('Meta import'!K92))="-")),"date_start",IF(OR('Meta import'!L92="",OR(LOWER(TRIM('Meta import'!L92))="unknown",LOWER(TRIM('Meta import'!L92))="not applicable",LOWER(TRIM('Meta import'!L92))="n/a",LOWER(TRIM('Meta import'!L92))="na",LOWER(TRIM('Meta import'!L92))="pending",LOWER(TRIM('Meta import'!L92))="unavailable",LOWER(TRIM('Meta import'!L92))="denied",LOWER(TRIM('Meta import'!L92))="none",LOWER(TRIM('Meta import'!L92))="tbd",LOWER(TRIM('Meta import'!L92))="to be determined",LOWER(TRIM('Meta import'!L92))="-")),"date_stop",IF(OR('Meta import'!M92="",OR(LOWER(TRIM('Meta import'!M92))="unknown",LOWER(TRIM('Meta import'!M92))="not applicable",LOWER(TRIM('Meta import'!M92))="n/a",LOWER(TRIM('Meta import'!M92))="na",LOWER(TRIM('Meta import'!M92))="pending",LOWER(TRIM('Meta import'!M92))="unavailable",LOWER(TRIM('Meta import'!M92))="denied",LOWER(TRIM('Meta import'!M92))="none",LOWER(TRIM('Meta import'!M92))="tbd",LOWER(TRIM('Meta import'!M92))="to be determined",LOWER(TRIM('Meta import'!M92))="-")),"currency",IF(OR('Meta import'!N92="",OR(LOWER(TRIM('Meta import'!N92))="unknown",LOWER(TRIM('Meta import'!N92))="not applicable",LOWER(TRIM('Meta import'!N92))="n/a",LOWER(TRIM('Meta import'!N92))="na",LOWER(TRIM('Meta import'!N92))="pending",LOWER(TRIM('Meta import'!N92))="unavailable",LOWER(TRIM('Meta import'!N92))="denied",LOWER(TRIM('Meta import'!N92))="none",LOWER(TRIM('Meta import'!N92))="tbd",LOWER(TRIM('Meta import'!N92))="to be determined",LOWER(TRIM('Meta import'!N92))="-")),"spend",IF(OR('Meta import'!O92="",OR(LOWER(TRIM('Meta import'!O92))="unknown",LOWER(TRIM('Meta import'!O92))="not applicable",LOWER(TRIM('Meta import'!O92))="n/a",LOWER(TRIM('Meta import'!O92))="na",LOWER(TRIM('Meta import'!O92))="pending",LOWER(TRIM('Meta import'!O92))="unavailable",LOWER(TRIM('Meta import'!O92))="denied",LOWER(TRIM('Meta import'!O92))="none",LOWER(TRIM('Meta import'!O92))="tbd",LOWER(TRIM('Meta import'!O92))="to be determined",LOWER(TRIM('Meta import'!O92))="-")),"impressions",IF(OR('Meta import'!P92="",OR(LOWER(TRIM('Meta import'!P92))="unknown",LOWER(TRIM('Meta import'!P92))="not applicable",LOWER(TRIM('Meta import'!P92))="n/a",LOWER(TRIM('Meta import'!P92))="na",LOWER(TRIM('Meta import'!P92))="pending",LOWER(TRIM('Meta import'!P92))="unavailable",LOWER(TRIM('Meta import'!P92))="denied",LOWER(TRIM('Meta import'!P92))="none",LOWER(TRIM('Meta import'!P92))="tbd",LOWER(TRIM('Meta import'!P92))="to be determined",LOWER(TRIM('Meta import'!P92))="-")),"link_clicks",IF(OR('Meta import'!Q92="",OR(LOWER(TRIM('Meta import'!Q92))="unknown",LOWER(TRIM('Meta import'!Q92))="not applicable",LOWER(TRIM('Meta import'!Q92))="n/a",LOWER(TRIM('Meta import'!Q92))="na",LOWER(TRIM('Meta import'!Q92))="pending",LOWER(TRIM('Meta import'!Q92))="unavailable",LOWER(TRIM('Meta import'!Q92))="denied",LOWER(TRIM('Meta import'!Q92))="none",LOWER(TRIM('Meta import'!Q92))="tbd",LOWER(TRIM('Meta import'!Q92))="to be determined",LOWER(TRIM('Meta import'!Q92))="-")),"platform_action_name",IF(OR('Meta import'!R92="",OR(LOWER(TRIM('Meta import'!R92))="unknown",LOWER(TRIM('Meta import'!R92))="not applicable",LOWER(TRIM('Meta import'!R92))="n/a",LOWER(TRIM('Meta import'!R92))="na",LOWER(TRIM('Meta import'!R92))="pending",LOWER(TRIM('Meta import'!R92))="unavailable",LOWER(TRIM('Meta import'!R92))="denied",LOWER(TRIM('Meta import'!R92))="none",LOWER(TRIM('Meta import'!R92))="tbd",LOWER(TRIM('Meta import'!R92))="to be determined",LOWER(TRIM('Meta import'!R92))="-")),"platform_attributed_actions","source_row_id")))))))))))))))))),IF(D124="INVALID_NUMERIC",IF(NOT(ISNUMBER('Meta import'!N92)),"spend",IF(OR(NOT(ISNUMBER('Meta import'!O92)),'Meta import'!O92&lt;&gt;INT('Meta import'!O92)),"impressions",IF(OR(NOT(ISNUMBER('Meta import'!P92)),'Meta import'!P92&lt;&gt;INT('Meta import'!P92)),"link_clicks",IF(OR(NOT(ISNUMBER('Meta import'!R92)),'Meta import'!R92&lt;&gt;INT('Meta import'!R92)),"platform_attributed_actions","spend")))),IF(D124="NEGATIVE_VALUE",IF('Meta import'!N92&lt;0,"spend",IF('Meta import'!O92&lt;0,"impressions",IF('Meta import'!P92&lt;0,"link_clicks",IF('Meta import'!R92&lt;0,"platform_attributed_actions","spend")))),IF(D124="DUPLICATE_GRAIN_GROUP","ad_id",IF(D124="MIXED_ACCOUNT","account_id",IF(D124="MIXED_CURRENCY","currency",IF(D124="OUT_OF_SCOPE_WINDOW","date_start",IF(D124="MIXED_ACTION","platform_action_name","source_row_id"))))))))</x:f>
        <x:v>source_row_id</x:v>
      </x:c>
      <x:c r="D124" t="str">
        <x:f>IF('Meta import'!T92="","",'Meta import'!T92)</x:f>
      </x:c>
      <x:c r="E124" t="str">
        <x:f>IF(D124="","","Hold")</x:f>
      </x:c>
      <x:c r="F124" t="str">
        <x:f>IF(D124="","","Resolve the cited source row and refresh the report.")</x:f>
      </x:c>
      <x:c r="G124" t="str">
        <x:f>IF(D124="","",B124&amp;" "&amp;C124&amp;" "&amp;D124)</x:f>
      </x:c>
    </x:row>
    <x:row r="125">
      <x:c r="A125" t="str">
        <x:v>meta</x:v>
      </x:c>
      <x:c r="B125" t="str">
        <x:f>IF('Meta import'!A93="","",'Meta import'!A93)</x:f>
      </x:c>
      <x:c r="C125" t="str">
        <x:f>IF(D125="MISSING_OR_PLACEHOLDER",IF(OR('Meta import'!A93="",OR(LOWER(TRIM('Meta import'!A93))="unknown",LOWER(TRIM('Meta import'!A93))="not applicable",LOWER(TRIM('Meta import'!A93))="n/a",LOWER(TRIM('Meta import'!A93))="na",LOWER(TRIM('Meta import'!A93))="pending",LOWER(TRIM('Meta import'!A93))="unavailable",LOWER(TRIM('Meta import'!A93))="denied",LOWER(TRIM('Meta import'!A93))="none",LOWER(TRIM('Meta import'!A93))="tbd",LOWER(TRIM('Meta import'!A93))="to be determined",LOWER(TRIM('Meta import'!A93))="-")),"source_row_id",IF(OR('Meta import'!B93="",OR(LOWER(TRIM('Meta import'!B93))="unknown",LOWER(TRIM('Meta import'!B93))="not applicable",LOWER(TRIM('Meta import'!B93))="n/a",LOWER(TRIM('Meta import'!B93))="na",LOWER(TRIM('Meta import'!B93))="pending",LOWER(TRIM('Meta import'!B93))="unavailable",LOWER(TRIM('Meta import'!B93))="denied",LOWER(TRIM('Meta import'!B93))="none",LOWER(TRIM('Meta import'!B93))="tbd",LOWER(TRIM('Meta import'!B93))="to be determined",LOWER(TRIM('Meta import'!B93))="-")),"source_file",IF(OR('Meta import'!C93="",OR(LOWER(TRIM('Meta import'!C93))="unknown",LOWER(TRIM('Meta import'!C93))="not applicable",LOWER(TRIM('Meta import'!C93))="n/a",LOWER(TRIM('Meta import'!C93))="na",LOWER(TRIM('Meta import'!C93))="pending",LOWER(TRIM('Meta import'!C93))="unavailable",LOWER(TRIM('Meta import'!C93))="denied",LOWER(TRIM('Meta import'!C93))="none",LOWER(TRIM('Meta import'!C93))="tbd",LOWER(TRIM('Meta import'!C93))="to be determined",LOWER(TRIM('Meta import'!C93))="-")),"source_reference",IF(OR('Meta import'!D93="",OR(LOWER(TRIM('Meta import'!D93))="unknown",LOWER(TRIM('Meta import'!D93))="not applicable",LOWER(TRIM('Meta import'!D93))="n/a",LOWER(TRIM('Meta import'!D93))="na",LOWER(TRIM('Meta import'!D93))="pending",LOWER(TRIM('Meta import'!D93))="unavailable",LOWER(TRIM('Meta import'!D93))="denied",LOWER(TRIM('Meta import'!D93))="none",LOWER(TRIM('Meta import'!D93))="tbd",LOWER(TRIM('Meta import'!D93))="to be determined",LOWER(TRIM('Meta import'!D93))="-")),"account_id",IF(OR('Meta import'!E93="",OR(LOWER(TRIM('Meta import'!E93))="unknown",LOWER(TRIM('Meta import'!E93))="not applicable",LOWER(TRIM('Meta import'!E93))="n/a",LOWER(TRIM('Meta import'!E93))="na",LOWER(TRIM('Meta import'!E93))="pending",LOWER(TRIM('Meta import'!E93))="unavailable",LOWER(TRIM('Meta import'!E93))="denied",LOWER(TRIM('Meta import'!E93))="none",LOWER(TRIM('Meta import'!E93))="tbd",LOWER(TRIM('Meta import'!E93))="to be determined",LOWER(TRIM('Meta import'!E93))="-")),"campaign_id",IF(OR('Meta import'!F93="",OR(LOWER(TRIM('Meta import'!F93))="unknown",LOWER(TRIM('Meta import'!F93))="not applicable",LOWER(TRIM('Meta import'!F93))="n/a",LOWER(TRIM('Meta import'!F93))="na",LOWER(TRIM('Meta import'!F93))="pending",LOWER(TRIM('Meta import'!F93))="unavailable",LOWER(TRIM('Meta import'!F93))="denied",LOWER(TRIM('Meta import'!F93))="none",LOWER(TRIM('Meta import'!F93))="tbd",LOWER(TRIM('Meta import'!F93))="to be determined",LOWER(TRIM('Meta import'!F93))="-")),"campaign_name",IF(OR('Meta import'!G93="",OR(LOWER(TRIM('Meta import'!G93))="unknown",LOWER(TRIM('Meta import'!G93))="not applicable",LOWER(TRIM('Meta import'!G93))="n/a",LOWER(TRIM('Meta import'!G93))="na",LOWER(TRIM('Meta import'!G93))="pending",LOWER(TRIM('Meta import'!G93))="unavailable",LOWER(TRIM('Meta import'!G93))="denied",LOWER(TRIM('Meta import'!G93))="none",LOWER(TRIM('Meta import'!G93))="tbd",LOWER(TRIM('Meta import'!G93))="to be determined",LOWER(TRIM('Meta import'!G93))="-")),"adset_id",IF(OR('Meta import'!H93="",OR(LOWER(TRIM('Meta import'!H93))="unknown",LOWER(TRIM('Meta import'!H93))="not applicable",LOWER(TRIM('Meta import'!H93))="n/a",LOWER(TRIM('Meta import'!H93))="na",LOWER(TRIM('Meta import'!H93))="pending",LOWER(TRIM('Meta import'!H93))="unavailable",LOWER(TRIM('Meta import'!H93))="denied",LOWER(TRIM('Meta import'!H93))="none",LOWER(TRIM('Meta import'!H93))="tbd",LOWER(TRIM('Meta import'!H93))="to be determined",LOWER(TRIM('Meta import'!H93))="-")),"adset_name",IF(OR('Meta import'!I93="",OR(LOWER(TRIM('Meta import'!I93))="unknown",LOWER(TRIM('Meta import'!I93))="not applicable",LOWER(TRIM('Meta import'!I93))="n/a",LOWER(TRIM('Meta import'!I93))="na",LOWER(TRIM('Meta import'!I93))="pending",LOWER(TRIM('Meta import'!I93))="unavailable",LOWER(TRIM('Meta import'!I93))="denied",LOWER(TRIM('Meta import'!I93))="none",LOWER(TRIM('Meta import'!I93))="tbd",LOWER(TRIM('Meta import'!I93))="to be determined",LOWER(TRIM('Meta import'!I93))="-")),"ad_id",IF(OR('Meta import'!J93="",OR(LOWER(TRIM('Meta import'!J93))="unknown",LOWER(TRIM('Meta import'!J93))="not applicable",LOWER(TRIM('Meta import'!J93))="n/a",LOWER(TRIM('Meta import'!J93))="na",LOWER(TRIM('Meta import'!J93))="pending",LOWER(TRIM('Meta import'!J93))="unavailable",LOWER(TRIM('Meta import'!J93))="denied",LOWER(TRIM('Meta import'!J93))="none",LOWER(TRIM('Meta import'!J93))="tbd",LOWER(TRIM('Meta import'!J93))="to be determined",LOWER(TRIM('Meta import'!J93))="-")),"ad_name",IF(OR('Meta import'!K93="",OR(LOWER(TRIM('Meta import'!K93))="unknown",LOWER(TRIM('Meta import'!K93))="not applicable",LOWER(TRIM('Meta import'!K93))="n/a",LOWER(TRIM('Meta import'!K93))="na",LOWER(TRIM('Meta import'!K93))="pending",LOWER(TRIM('Meta import'!K93))="unavailable",LOWER(TRIM('Meta import'!K93))="denied",LOWER(TRIM('Meta import'!K93))="none",LOWER(TRIM('Meta import'!K93))="tbd",LOWER(TRIM('Meta import'!K93))="to be determined",LOWER(TRIM('Meta import'!K93))="-")),"date_start",IF(OR('Meta import'!L93="",OR(LOWER(TRIM('Meta import'!L93))="unknown",LOWER(TRIM('Meta import'!L93))="not applicable",LOWER(TRIM('Meta import'!L93))="n/a",LOWER(TRIM('Meta import'!L93))="na",LOWER(TRIM('Meta import'!L93))="pending",LOWER(TRIM('Meta import'!L93))="unavailable",LOWER(TRIM('Meta import'!L93))="denied",LOWER(TRIM('Meta import'!L93))="none",LOWER(TRIM('Meta import'!L93))="tbd",LOWER(TRIM('Meta import'!L93))="to be determined",LOWER(TRIM('Meta import'!L93))="-")),"date_stop",IF(OR('Meta import'!M93="",OR(LOWER(TRIM('Meta import'!M93))="unknown",LOWER(TRIM('Meta import'!M93))="not applicable",LOWER(TRIM('Meta import'!M93))="n/a",LOWER(TRIM('Meta import'!M93))="na",LOWER(TRIM('Meta import'!M93))="pending",LOWER(TRIM('Meta import'!M93))="unavailable",LOWER(TRIM('Meta import'!M93))="denied",LOWER(TRIM('Meta import'!M93))="none",LOWER(TRIM('Meta import'!M93))="tbd",LOWER(TRIM('Meta import'!M93))="to be determined",LOWER(TRIM('Meta import'!M93))="-")),"currency",IF(OR('Meta import'!N93="",OR(LOWER(TRIM('Meta import'!N93))="unknown",LOWER(TRIM('Meta import'!N93))="not applicable",LOWER(TRIM('Meta import'!N93))="n/a",LOWER(TRIM('Meta import'!N93))="na",LOWER(TRIM('Meta import'!N93))="pending",LOWER(TRIM('Meta import'!N93))="unavailable",LOWER(TRIM('Meta import'!N93))="denied",LOWER(TRIM('Meta import'!N93))="none",LOWER(TRIM('Meta import'!N93))="tbd",LOWER(TRIM('Meta import'!N93))="to be determined",LOWER(TRIM('Meta import'!N93))="-")),"spend",IF(OR('Meta import'!O93="",OR(LOWER(TRIM('Meta import'!O93))="unknown",LOWER(TRIM('Meta import'!O93))="not applicable",LOWER(TRIM('Meta import'!O93))="n/a",LOWER(TRIM('Meta import'!O93))="na",LOWER(TRIM('Meta import'!O93))="pending",LOWER(TRIM('Meta import'!O93))="unavailable",LOWER(TRIM('Meta import'!O93))="denied",LOWER(TRIM('Meta import'!O93))="none",LOWER(TRIM('Meta import'!O93))="tbd",LOWER(TRIM('Meta import'!O93))="to be determined",LOWER(TRIM('Meta import'!O93))="-")),"impressions",IF(OR('Meta import'!P93="",OR(LOWER(TRIM('Meta import'!P93))="unknown",LOWER(TRIM('Meta import'!P93))="not applicable",LOWER(TRIM('Meta import'!P93))="n/a",LOWER(TRIM('Meta import'!P93))="na",LOWER(TRIM('Meta import'!P93))="pending",LOWER(TRIM('Meta import'!P93))="unavailable",LOWER(TRIM('Meta import'!P93))="denied",LOWER(TRIM('Meta import'!P93))="none",LOWER(TRIM('Meta import'!P93))="tbd",LOWER(TRIM('Meta import'!P93))="to be determined",LOWER(TRIM('Meta import'!P93))="-")),"link_clicks",IF(OR('Meta import'!Q93="",OR(LOWER(TRIM('Meta import'!Q93))="unknown",LOWER(TRIM('Meta import'!Q93))="not applicable",LOWER(TRIM('Meta import'!Q93))="n/a",LOWER(TRIM('Meta import'!Q93))="na",LOWER(TRIM('Meta import'!Q93))="pending",LOWER(TRIM('Meta import'!Q93))="unavailable",LOWER(TRIM('Meta import'!Q93))="denied",LOWER(TRIM('Meta import'!Q93))="none",LOWER(TRIM('Meta import'!Q93))="tbd",LOWER(TRIM('Meta import'!Q93))="to be determined",LOWER(TRIM('Meta import'!Q93))="-")),"platform_action_name",IF(OR('Meta import'!R93="",OR(LOWER(TRIM('Meta import'!R93))="unknown",LOWER(TRIM('Meta import'!R93))="not applicable",LOWER(TRIM('Meta import'!R93))="n/a",LOWER(TRIM('Meta import'!R93))="na",LOWER(TRIM('Meta import'!R93))="pending",LOWER(TRIM('Meta import'!R93))="unavailable",LOWER(TRIM('Meta import'!R93))="denied",LOWER(TRIM('Meta import'!R93))="none",LOWER(TRIM('Meta import'!R93))="tbd",LOWER(TRIM('Meta import'!R93))="to be determined",LOWER(TRIM('Meta import'!R93))="-")),"platform_attributed_actions","source_row_id")))))))))))))))))),IF(D125="INVALID_NUMERIC",IF(NOT(ISNUMBER('Meta import'!N93)),"spend",IF(OR(NOT(ISNUMBER('Meta import'!O93)),'Meta import'!O93&lt;&gt;INT('Meta import'!O93)),"impressions",IF(OR(NOT(ISNUMBER('Meta import'!P93)),'Meta import'!P93&lt;&gt;INT('Meta import'!P93)),"link_clicks",IF(OR(NOT(ISNUMBER('Meta import'!R93)),'Meta import'!R93&lt;&gt;INT('Meta import'!R93)),"platform_attributed_actions","spend")))),IF(D125="NEGATIVE_VALUE",IF('Meta import'!N93&lt;0,"spend",IF('Meta import'!O93&lt;0,"impressions",IF('Meta import'!P93&lt;0,"link_clicks",IF('Meta import'!R93&lt;0,"platform_attributed_actions","spend")))),IF(D125="DUPLICATE_GRAIN_GROUP","ad_id",IF(D125="MIXED_ACCOUNT","account_id",IF(D125="MIXED_CURRENCY","currency",IF(D125="OUT_OF_SCOPE_WINDOW","date_start",IF(D125="MIXED_ACTION","platform_action_name","source_row_id"))))))))</x:f>
        <x:v>source_row_id</x:v>
      </x:c>
      <x:c r="D125" t="str">
        <x:f>IF('Meta import'!T93="","",'Meta import'!T93)</x:f>
      </x:c>
      <x:c r="E125" t="str">
        <x:f>IF(D125="","","Hold")</x:f>
      </x:c>
      <x:c r="F125" t="str">
        <x:f>IF(D125="","","Resolve the cited source row and refresh the report.")</x:f>
      </x:c>
      <x:c r="G125" t="str">
        <x:f>IF(D125="","",B125&amp;" "&amp;C125&amp;" "&amp;D125)</x:f>
      </x:c>
    </x:row>
    <x:row r="126">
      <x:c r="A126" t="str">
        <x:v>meta</x:v>
      </x:c>
      <x:c r="B126" t="str">
        <x:f>IF('Meta import'!A94="","",'Meta import'!A94)</x:f>
      </x:c>
      <x:c r="C126" t="str">
        <x:f>IF(D126="MISSING_OR_PLACEHOLDER",IF(OR('Meta import'!A94="",OR(LOWER(TRIM('Meta import'!A94))="unknown",LOWER(TRIM('Meta import'!A94))="not applicable",LOWER(TRIM('Meta import'!A94))="n/a",LOWER(TRIM('Meta import'!A94))="na",LOWER(TRIM('Meta import'!A94))="pending",LOWER(TRIM('Meta import'!A94))="unavailable",LOWER(TRIM('Meta import'!A94))="denied",LOWER(TRIM('Meta import'!A94))="none",LOWER(TRIM('Meta import'!A94))="tbd",LOWER(TRIM('Meta import'!A94))="to be determined",LOWER(TRIM('Meta import'!A94))="-")),"source_row_id",IF(OR('Meta import'!B94="",OR(LOWER(TRIM('Meta import'!B94))="unknown",LOWER(TRIM('Meta import'!B94))="not applicable",LOWER(TRIM('Meta import'!B94))="n/a",LOWER(TRIM('Meta import'!B94))="na",LOWER(TRIM('Meta import'!B94))="pending",LOWER(TRIM('Meta import'!B94))="unavailable",LOWER(TRIM('Meta import'!B94))="denied",LOWER(TRIM('Meta import'!B94))="none",LOWER(TRIM('Meta import'!B94))="tbd",LOWER(TRIM('Meta import'!B94))="to be determined",LOWER(TRIM('Meta import'!B94))="-")),"source_file",IF(OR('Meta import'!C94="",OR(LOWER(TRIM('Meta import'!C94))="unknown",LOWER(TRIM('Meta import'!C94))="not applicable",LOWER(TRIM('Meta import'!C94))="n/a",LOWER(TRIM('Meta import'!C94))="na",LOWER(TRIM('Meta import'!C94))="pending",LOWER(TRIM('Meta import'!C94))="unavailable",LOWER(TRIM('Meta import'!C94))="denied",LOWER(TRIM('Meta import'!C94))="none",LOWER(TRIM('Meta import'!C94))="tbd",LOWER(TRIM('Meta import'!C94))="to be determined",LOWER(TRIM('Meta import'!C94))="-")),"source_reference",IF(OR('Meta import'!D94="",OR(LOWER(TRIM('Meta import'!D94))="unknown",LOWER(TRIM('Meta import'!D94))="not applicable",LOWER(TRIM('Meta import'!D94))="n/a",LOWER(TRIM('Meta import'!D94))="na",LOWER(TRIM('Meta import'!D94))="pending",LOWER(TRIM('Meta import'!D94))="unavailable",LOWER(TRIM('Meta import'!D94))="denied",LOWER(TRIM('Meta import'!D94))="none",LOWER(TRIM('Meta import'!D94))="tbd",LOWER(TRIM('Meta import'!D94))="to be determined",LOWER(TRIM('Meta import'!D94))="-")),"account_id",IF(OR('Meta import'!E94="",OR(LOWER(TRIM('Meta import'!E94))="unknown",LOWER(TRIM('Meta import'!E94))="not applicable",LOWER(TRIM('Meta import'!E94))="n/a",LOWER(TRIM('Meta import'!E94))="na",LOWER(TRIM('Meta import'!E94))="pending",LOWER(TRIM('Meta import'!E94))="unavailable",LOWER(TRIM('Meta import'!E94))="denied",LOWER(TRIM('Meta import'!E94))="none",LOWER(TRIM('Meta import'!E94))="tbd",LOWER(TRIM('Meta import'!E94))="to be determined",LOWER(TRIM('Meta import'!E94))="-")),"campaign_id",IF(OR('Meta import'!F94="",OR(LOWER(TRIM('Meta import'!F94))="unknown",LOWER(TRIM('Meta import'!F94))="not applicable",LOWER(TRIM('Meta import'!F94))="n/a",LOWER(TRIM('Meta import'!F94))="na",LOWER(TRIM('Meta import'!F94))="pending",LOWER(TRIM('Meta import'!F94))="unavailable",LOWER(TRIM('Meta import'!F94))="denied",LOWER(TRIM('Meta import'!F94))="none",LOWER(TRIM('Meta import'!F94))="tbd",LOWER(TRIM('Meta import'!F94))="to be determined",LOWER(TRIM('Meta import'!F94))="-")),"campaign_name",IF(OR('Meta import'!G94="",OR(LOWER(TRIM('Meta import'!G94))="unknown",LOWER(TRIM('Meta import'!G94))="not applicable",LOWER(TRIM('Meta import'!G94))="n/a",LOWER(TRIM('Meta import'!G94))="na",LOWER(TRIM('Meta import'!G94))="pending",LOWER(TRIM('Meta import'!G94))="unavailable",LOWER(TRIM('Meta import'!G94))="denied",LOWER(TRIM('Meta import'!G94))="none",LOWER(TRIM('Meta import'!G94))="tbd",LOWER(TRIM('Meta import'!G94))="to be determined",LOWER(TRIM('Meta import'!G94))="-")),"adset_id",IF(OR('Meta import'!H94="",OR(LOWER(TRIM('Meta import'!H94))="unknown",LOWER(TRIM('Meta import'!H94))="not applicable",LOWER(TRIM('Meta import'!H94))="n/a",LOWER(TRIM('Meta import'!H94))="na",LOWER(TRIM('Meta import'!H94))="pending",LOWER(TRIM('Meta import'!H94))="unavailable",LOWER(TRIM('Meta import'!H94))="denied",LOWER(TRIM('Meta import'!H94))="none",LOWER(TRIM('Meta import'!H94))="tbd",LOWER(TRIM('Meta import'!H94))="to be determined",LOWER(TRIM('Meta import'!H94))="-")),"adset_name",IF(OR('Meta import'!I94="",OR(LOWER(TRIM('Meta import'!I94))="unknown",LOWER(TRIM('Meta import'!I94))="not applicable",LOWER(TRIM('Meta import'!I94))="n/a",LOWER(TRIM('Meta import'!I94))="na",LOWER(TRIM('Meta import'!I94))="pending",LOWER(TRIM('Meta import'!I94))="unavailable",LOWER(TRIM('Meta import'!I94))="denied",LOWER(TRIM('Meta import'!I94))="none",LOWER(TRIM('Meta import'!I94))="tbd",LOWER(TRIM('Meta import'!I94))="to be determined",LOWER(TRIM('Meta import'!I94))="-")),"ad_id",IF(OR('Meta import'!J94="",OR(LOWER(TRIM('Meta import'!J94))="unknown",LOWER(TRIM('Meta import'!J94))="not applicable",LOWER(TRIM('Meta import'!J94))="n/a",LOWER(TRIM('Meta import'!J94))="na",LOWER(TRIM('Meta import'!J94))="pending",LOWER(TRIM('Meta import'!J94))="unavailable",LOWER(TRIM('Meta import'!J94))="denied",LOWER(TRIM('Meta import'!J94))="none",LOWER(TRIM('Meta import'!J94))="tbd",LOWER(TRIM('Meta import'!J94))="to be determined",LOWER(TRIM('Meta import'!J94))="-")),"ad_name",IF(OR('Meta import'!K94="",OR(LOWER(TRIM('Meta import'!K94))="unknown",LOWER(TRIM('Meta import'!K94))="not applicable",LOWER(TRIM('Meta import'!K94))="n/a",LOWER(TRIM('Meta import'!K94))="na",LOWER(TRIM('Meta import'!K94))="pending",LOWER(TRIM('Meta import'!K94))="unavailable",LOWER(TRIM('Meta import'!K94))="denied",LOWER(TRIM('Meta import'!K94))="none",LOWER(TRIM('Meta import'!K94))="tbd",LOWER(TRIM('Meta import'!K94))="to be determined",LOWER(TRIM('Meta import'!K94))="-")),"date_start",IF(OR('Meta import'!L94="",OR(LOWER(TRIM('Meta import'!L94))="unknown",LOWER(TRIM('Meta import'!L94))="not applicable",LOWER(TRIM('Meta import'!L94))="n/a",LOWER(TRIM('Meta import'!L94))="na",LOWER(TRIM('Meta import'!L94))="pending",LOWER(TRIM('Meta import'!L94))="unavailable",LOWER(TRIM('Meta import'!L94))="denied",LOWER(TRIM('Meta import'!L94))="none",LOWER(TRIM('Meta import'!L94))="tbd",LOWER(TRIM('Meta import'!L94))="to be determined",LOWER(TRIM('Meta import'!L94))="-")),"date_stop",IF(OR('Meta import'!M94="",OR(LOWER(TRIM('Meta import'!M94))="unknown",LOWER(TRIM('Meta import'!M94))="not applicable",LOWER(TRIM('Meta import'!M94))="n/a",LOWER(TRIM('Meta import'!M94))="na",LOWER(TRIM('Meta import'!M94))="pending",LOWER(TRIM('Meta import'!M94))="unavailable",LOWER(TRIM('Meta import'!M94))="denied",LOWER(TRIM('Meta import'!M94))="none",LOWER(TRIM('Meta import'!M94))="tbd",LOWER(TRIM('Meta import'!M94))="to be determined",LOWER(TRIM('Meta import'!M94))="-")),"currency",IF(OR('Meta import'!N94="",OR(LOWER(TRIM('Meta import'!N94))="unknown",LOWER(TRIM('Meta import'!N94))="not applicable",LOWER(TRIM('Meta import'!N94))="n/a",LOWER(TRIM('Meta import'!N94))="na",LOWER(TRIM('Meta import'!N94))="pending",LOWER(TRIM('Meta import'!N94))="unavailable",LOWER(TRIM('Meta import'!N94))="denied",LOWER(TRIM('Meta import'!N94))="none",LOWER(TRIM('Meta import'!N94))="tbd",LOWER(TRIM('Meta import'!N94))="to be determined",LOWER(TRIM('Meta import'!N94))="-")),"spend",IF(OR('Meta import'!O94="",OR(LOWER(TRIM('Meta import'!O94))="unknown",LOWER(TRIM('Meta import'!O94))="not applicable",LOWER(TRIM('Meta import'!O94))="n/a",LOWER(TRIM('Meta import'!O94))="na",LOWER(TRIM('Meta import'!O94))="pending",LOWER(TRIM('Meta import'!O94))="unavailable",LOWER(TRIM('Meta import'!O94))="denied",LOWER(TRIM('Meta import'!O94))="none",LOWER(TRIM('Meta import'!O94))="tbd",LOWER(TRIM('Meta import'!O94))="to be determined",LOWER(TRIM('Meta import'!O94))="-")),"impressions",IF(OR('Meta import'!P94="",OR(LOWER(TRIM('Meta import'!P94))="unknown",LOWER(TRIM('Meta import'!P94))="not applicable",LOWER(TRIM('Meta import'!P94))="n/a",LOWER(TRIM('Meta import'!P94))="na",LOWER(TRIM('Meta import'!P94))="pending",LOWER(TRIM('Meta import'!P94))="unavailable",LOWER(TRIM('Meta import'!P94))="denied",LOWER(TRIM('Meta import'!P94))="none",LOWER(TRIM('Meta import'!P94))="tbd",LOWER(TRIM('Meta import'!P94))="to be determined",LOWER(TRIM('Meta import'!P94))="-")),"link_clicks",IF(OR('Meta import'!Q94="",OR(LOWER(TRIM('Meta import'!Q94))="unknown",LOWER(TRIM('Meta import'!Q94))="not applicable",LOWER(TRIM('Meta import'!Q94))="n/a",LOWER(TRIM('Meta import'!Q94))="na",LOWER(TRIM('Meta import'!Q94))="pending",LOWER(TRIM('Meta import'!Q94))="unavailable",LOWER(TRIM('Meta import'!Q94))="denied",LOWER(TRIM('Meta import'!Q94))="none",LOWER(TRIM('Meta import'!Q94))="tbd",LOWER(TRIM('Meta import'!Q94))="to be determined",LOWER(TRIM('Meta import'!Q94))="-")),"platform_action_name",IF(OR('Meta import'!R94="",OR(LOWER(TRIM('Meta import'!R94))="unknown",LOWER(TRIM('Meta import'!R94))="not applicable",LOWER(TRIM('Meta import'!R94))="n/a",LOWER(TRIM('Meta import'!R94))="na",LOWER(TRIM('Meta import'!R94))="pending",LOWER(TRIM('Meta import'!R94))="unavailable",LOWER(TRIM('Meta import'!R94))="denied",LOWER(TRIM('Meta import'!R94))="none",LOWER(TRIM('Meta import'!R94))="tbd",LOWER(TRIM('Meta import'!R94))="to be determined",LOWER(TRIM('Meta import'!R94))="-")),"platform_attributed_actions","source_row_id")))))))))))))))))),IF(D126="INVALID_NUMERIC",IF(NOT(ISNUMBER('Meta import'!N94)),"spend",IF(OR(NOT(ISNUMBER('Meta import'!O94)),'Meta import'!O94&lt;&gt;INT('Meta import'!O94)),"impressions",IF(OR(NOT(ISNUMBER('Meta import'!P94)),'Meta import'!P94&lt;&gt;INT('Meta import'!P94)),"link_clicks",IF(OR(NOT(ISNUMBER('Meta import'!R94)),'Meta import'!R94&lt;&gt;INT('Meta import'!R94)),"platform_attributed_actions","spend")))),IF(D126="NEGATIVE_VALUE",IF('Meta import'!N94&lt;0,"spend",IF('Meta import'!O94&lt;0,"impressions",IF('Meta import'!P94&lt;0,"link_clicks",IF('Meta import'!R94&lt;0,"platform_attributed_actions","spend")))),IF(D126="DUPLICATE_GRAIN_GROUP","ad_id",IF(D126="MIXED_ACCOUNT","account_id",IF(D126="MIXED_CURRENCY","currency",IF(D126="OUT_OF_SCOPE_WINDOW","date_start",IF(D126="MIXED_ACTION","platform_action_name","source_row_id"))))))))</x:f>
        <x:v>source_row_id</x:v>
      </x:c>
      <x:c r="D126" t="str">
        <x:f>IF('Meta import'!T94="","",'Meta import'!T94)</x:f>
      </x:c>
      <x:c r="E126" t="str">
        <x:f>IF(D126="","","Hold")</x:f>
      </x:c>
      <x:c r="F126" t="str">
        <x:f>IF(D126="","","Resolve the cited source row and refresh the report.")</x:f>
      </x:c>
      <x:c r="G126" t="str">
        <x:f>IF(D126="","",B126&amp;" "&amp;C126&amp;" "&amp;D126)</x:f>
      </x:c>
    </x:row>
    <x:row r="127">
      <x:c r="A127" t="str">
        <x:v>meta</x:v>
      </x:c>
      <x:c r="B127" t="str">
        <x:f>IF('Meta import'!A95="","",'Meta import'!A95)</x:f>
      </x:c>
      <x:c r="C127" t="str">
        <x:f>IF(D127="MISSING_OR_PLACEHOLDER",IF(OR('Meta import'!A95="",OR(LOWER(TRIM('Meta import'!A95))="unknown",LOWER(TRIM('Meta import'!A95))="not applicable",LOWER(TRIM('Meta import'!A95))="n/a",LOWER(TRIM('Meta import'!A95))="na",LOWER(TRIM('Meta import'!A95))="pending",LOWER(TRIM('Meta import'!A95))="unavailable",LOWER(TRIM('Meta import'!A95))="denied",LOWER(TRIM('Meta import'!A95))="none",LOWER(TRIM('Meta import'!A95))="tbd",LOWER(TRIM('Meta import'!A95))="to be determined",LOWER(TRIM('Meta import'!A95))="-")),"source_row_id",IF(OR('Meta import'!B95="",OR(LOWER(TRIM('Meta import'!B95))="unknown",LOWER(TRIM('Meta import'!B95))="not applicable",LOWER(TRIM('Meta import'!B95))="n/a",LOWER(TRIM('Meta import'!B95))="na",LOWER(TRIM('Meta import'!B95))="pending",LOWER(TRIM('Meta import'!B95))="unavailable",LOWER(TRIM('Meta import'!B95))="denied",LOWER(TRIM('Meta import'!B95))="none",LOWER(TRIM('Meta import'!B95))="tbd",LOWER(TRIM('Meta import'!B95))="to be determined",LOWER(TRIM('Meta import'!B95))="-")),"source_file",IF(OR('Meta import'!C95="",OR(LOWER(TRIM('Meta import'!C95))="unknown",LOWER(TRIM('Meta import'!C95))="not applicable",LOWER(TRIM('Meta import'!C95))="n/a",LOWER(TRIM('Meta import'!C95))="na",LOWER(TRIM('Meta import'!C95))="pending",LOWER(TRIM('Meta import'!C95))="unavailable",LOWER(TRIM('Meta import'!C95))="denied",LOWER(TRIM('Meta import'!C95))="none",LOWER(TRIM('Meta import'!C95))="tbd",LOWER(TRIM('Meta import'!C95))="to be determined",LOWER(TRIM('Meta import'!C95))="-")),"source_reference",IF(OR('Meta import'!D95="",OR(LOWER(TRIM('Meta import'!D95))="unknown",LOWER(TRIM('Meta import'!D95))="not applicable",LOWER(TRIM('Meta import'!D95))="n/a",LOWER(TRIM('Meta import'!D95))="na",LOWER(TRIM('Meta import'!D95))="pending",LOWER(TRIM('Meta import'!D95))="unavailable",LOWER(TRIM('Meta import'!D95))="denied",LOWER(TRIM('Meta import'!D95))="none",LOWER(TRIM('Meta import'!D95))="tbd",LOWER(TRIM('Meta import'!D95))="to be determined",LOWER(TRIM('Meta import'!D95))="-")),"account_id",IF(OR('Meta import'!E95="",OR(LOWER(TRIM('Meta import'!E95))="unknown",LOWER(TRIM('Meta import'!E95))="not applicable",LOWER(TRIM('Meta import'!E95))="n/a",LOWER(TRIM('Meta import'!E95))="na",LOWER(TRIM('Meta import'!E95))="pending",LOWER(TRIM('Meta import'!E95))="unavailable",LOWER(TRIM('Meta import'!E95))="denied",LOWER(TRIM('Meta import'!E95))="none",LOWER(TRIM('Meta import'!E95))="tbd",LOWER(TRIM('Meta import'!E95))="to be determined",LOWER(TRIM('Meta import'!E95))="-")),"campaign_id",IF(OR('Meta import'!F95="",OR(LOWER(TRIM('Meta import'!F95))="unknown",LOWER(TRIM('Meta import'!F95))="not applicable",LOWER(TRIM('Meta import'!F95))="n/a",LOWER(TRIM('Meta import'!F95))="na",LOWER(TRIM('Meta import'!F95))="pending",LOWER(TRIM('Meta import'!F95))="unavailable",LOWER(TRIM('Meta import'!F95))="denied",LOWER(TRIM('Meta import'!F95))="none",LOWER(TRIM('Meta import'!F95))="tbd",LOWER(TRIM('Meta import'!F95))="to be determined",LOWER(TRIM('Meta import'!F95))="-")),"campaign_name",IF(OR('Meta import'!G95="",OR(LOWER(TRIM('Meta import'!G95))="unknown",LOWER(TRIM('Meta import'!G95))="not applicable",LOWER(TRIM('Meta import'!G95))="n/a",LOWER(TRIM('Meta import'!G95))="na",LOWER(TRIM('Meta import'!G95))="pending",LOWER(TRIM('Meta import'!G95))="unavailable",LOWER(TRIM('Meta import'!G95))="denied",LOWER(TRIM('Meta import'!G95))="none",LOWER(TRIM('Meta import'!G95))="tbd",LOWER(TRIM('Meta import'!G95))="to be determined",LOWER(TRIM('Meta import'!G95))="-")),"adset_id",IF(OR('Meta import'!H95="",OR(LOWER(TRIM('Meta import'!H95))="unknown",LOWER(TRIM('Meta import'!H95))="not applicable",LOWER(TRIM('Meta import'!H95))="n/a",LOWER(TRIM('Meta import'!H95))="na",LOWER(TRIM('Meta import'!H95))="pending",LOWER(TRIM('Meta import'!H95))="unavailable",LOWER(TRIM('Meta import'!H95))="denied",LOWER(TRIM('Meta import'!H95))="none",LOWER(TRIM('Meta import'!H95))="tbd",LOWER(TRIM('Meta import'!H95))="to be determined",LOWER(TRIM('Meta import'!H95))="-")),"adset_name",IF(OR('Meta import'!I95="",OR(LOWER(TRIM('Meta import'!I95))="unknown",LOWER(TRIM('Meta import'!I95))="not applicable",LOWER(TRIM('Meta import'!I95))="n/a",LOWER(TRIM('Meta import'!I95))="na",LOWER(TRIM('Meta import'!I95))="pending",LOWER(TRIM('Meta import'!I95))="unavailable",LOWER(TRIM('Meta import'!I95))="denied",LOWER(TRIM('Meta import'!I95))="none",LOWER(TRIM('Meta import'!I95))="tbd",LOWER(TRIM('Meta import'!I95))="to be determined",LOWER(TRIM('Meta import'!I95))="-")),"ad_id",IF(OR('Meta import'!J95="",OR(LOWER(TRIM('Meta import'!J95))="unknown",LOWER(TRIM('Meta import'!J95))="not applicable",LOWER(TRIM('Meta import'!J95))="n/a",LOWER(TRIM('Meta import'!J95))="na",LOWER(TRIM('Meta import'!J95))="pending",LOWER(TRIM('Meta import'!J95))="unavailable",LOWER(TRIM('Meta import'!J95))="denied",LOWER(TRIM('Meta import'!J95))="none",LOWER(TRIM('Meta import'!J95))="tbd",LOWER(TRIM('Meta import'!J95))="to be determined",LOWER(TRIM('Meta import'!J95))="-")),"ad_name",IF(OR('Meta import'!K95="",OR(LOWER(TRIM('Meta import'!K95))="unknown",LOWER(TRIM('Meta import'!K95))="not applicable",LOWER(TRIM('Meta import'!K95))="n/a",LOWER(TRIM('Meta import'!K95))="na",LOWER(TRIM('Meta import'!K95))="pending",LOWER(TRIM('Meta import'!K95))="unavailable",LOWER(TRIM('Meta import'!K95))="denied",LOWER(TRIM('Meta import'!K95))="none",LOWER(TRIM('Meta import'!K95))="tbd",LOWER(TRIM('Meta import'!K95))="to be determined",LOWER(TRIM('Meta import'!K95))="-")),"date_start",IF(OR('Meta import'!L95="",OR(LOWER(TRIM('Meta import'!L95))="unknown",LOWER(TRIM('Meta import'!L95))="not applicable",LOWER(TRIM('Meta import'!L95))="n/a",LOWER(TRIM('Meta import'!L95))="na",LOWER(TRIM('Meta import'!L95))="pending",LOWER(TRIM('Meta import'!L95))="unavailable",LOWER(TRIM('Meta import'!L95))="denied",LOWER(TRIM('Meta import'!L95))="none",LOWER(TRIM('Meta import'!L95))="tbd",LOWER(TRIM('Meta import'!L95))="to be determined",LOWER(TRIM('Meta import'!L95))="-")),"date_stop",IF(OR('Meta import'!M95="",OR(LOWER(TRIM('Meta import'!M95))="unknown",LOWER(TRIM('Meta import'!M95))="not applicable",LOWER(TRIM('Meta import'!M95))="n/a",LOWER(TRIM('Meta import'!M95))="na",LOWER(TRIM('Meta import'!M95))="pending",LOWER(TRIM('Meta import'!M95))="unavailable",LOWER(TRIM('Meta import'!M95))="denied",LOWER(TRIM('Meta import'!M95))="none",LOWER(TRIM('Meta import'!M95))="tbd",LOWER(TRIM('Meta import'!M95))="to be determined",LOWER(TRIM('Meta import'!M95))="-")),"currency",IF(OR('Meta import'!N95="",OR(LOWER(TRIM('Meta import'!N95))="unknown",LOWER(TRIM('Meta import'!N95))="not applicable",LOWER(TRIM('Meta import'!N95))="n/a",LOWER(TRIM('Meta import'!N95))="na",LOWER(TRIM('Meta import'!N95))="pending",LOWER(TRIM('Meta import'!N95))="unavailable",LOWER(TRIM('Meta import'!N95))="denied",LOWER(TRIM('Meta import'!N95))="none",LOWER(TRIM('Meta import'!N95))="tbd",LOWER(TRIM('Meta import'!N95))="to be determined",LOWER(TRIM('Meta import'!N95))="-")),"spend",IF(OR('Meta import'!O95="",OR(LOWER(TRIM('Meta import'!O95))="unknown",LOWER(TRIM('Meta import'!O95))="not applicable",LOWER(TRIM('Meta import'!O95))="n/a",LOWER(TRIM('Meta import'!O95))="na",LOWER(TRIM('Meta import'!O95))="pending",LOWER(TRIM('Meta import'!O95))="unavailable",LOWER(TRIM('Meta import'!O95))="denied",LOWER(TRIM('Meta import'!O95))="none",LOWER(TRIM('Meta import'!O95))="tbd",LOWER(TRIM('Meta import'!O95))="to be determined",LOWER(TRIM('Meta import'!O95))="-")),"impressions",IF(OR('Meta import'!P95="",OR(LOWER(TRIM('Meta import'!P95))="unknown",LOWER(TRIM('Meta import'!P95))="not applicable",LOWER(TRIM('Meta import'!P95))="n/a",LOWER(TRIM('Meta import'!P95))="na",LOWER(TRIM('Meta import'!P95))="pending",LOWER(TRIM('Meta import'!P95))="unavailable",LOWER(TRIM('Meta import'!P95))="denied",LOWER(TRIM('Meta import'!P95))="none",LOWER(TRIM('Meta import'!P95))="tbd",LOWER(TRIM('Meta import'!P95))="to be determined",LOWER(TRIM('Meta import'!P95))="-")),"link_clicks",IF(OR('Meta import'!Q95="",OR(LOWER(TRIM('Meta import'!Q95))="unknown",LOWER(TRIM('Meta import'!Q95))="not applicable",LOWER(TRIM('Meta import'!Q95))="n/a",LOWER(TRIM('Meta import'!Q95))="na",LOWER(TRIM('Meta import'!Q95))="pending",LOWER(TRIM('Meta import'!Q95))="unavailable",LOWER(TRIM('Meta import'!Q95))="denied",LOWER(TRIM('Meta import'!Q95))="none",LOWER(TRIM('Meta import'!Q95))="tbd",LOWER(TRIM('Meta import'!Q95))="to be determined",LOWER(TRIM('Meta import'!Q95))="-")),"platform_action_name",IF(OR('Meta import'!R95="",OR(LOWER(TRIM('Meta import'!R95))="unknown",LOWER(TRIM('Meta import'!R95))="not applicable",LOWER(TRIM('Meta import'!R95))="n/a",LOWER(TRIM('Meta import'!R95))="na",LOWER(TRIM('Meta import'!R95))="pending",LOWER(TRIM('Meta import'!R95))="unavailable",LOWER(TRIM('Meta import'!R95))="denied",LOWER(TRIM('Meta import'!R95))="none",LOWER(TRIM('Meta import'!R95))="tbd",LOWER(TRIM('Meta import'!R95))="to be determined",LOWER(TRIM('Meta import'!R95))="-")),"platform_attributed_actions","source_row_id")))))))))))))))))),IF(D127="INVALID_NUMERIC",IF(NOT(ISNUMBER('Meta import'!N95)),"spend",IF(OR(NOT(ISNUMBER('Meta import'!O95)),'Meta import'!O95&lt;&gt;INT('Meta import'!O95)),"impressions",IF(OR(NOT(ISNUMBER('Meta import'!P95)),'Meta import'!P95&lt;&gt;INT('Meta import'!P95)),"link_clicks",IF(OR(NOT(ISNUMBER('Meta import'!R95)),'Meta import'!R95&lt;&gt;INT('Meta import'!R95)),"platform_attributed_actions","spend")))),IF(D127="NEGATIVE_VALUE",IF('Meta import'!N95&lt;0,"spend",IF('Meta import'!O95&lt;0,"impressions",IF('Meta import'!P95&lt;0,"link_clicks",IF('Meta import'!R95&lt;0,"platform_attributed_actions","spend")))),IF(D127="DUPLICATE_GRAIN_GROUP","ad_id",IF(D127="MIXED_ACCOUNT","account_id",IF(D127="MIXED_CURRENCY","currency",IF(D127="OUT_OF_SCOPE_WINDOW","date_start",IF(D127="MIXED_ACTION","platform_action_name","source_row_id"))))))))</x:f>
        <x:v>source_row_id</x:v>
      </x:c>
      <x:c r="D127" t="str">
        <x:f>IF('Meta import'!T95="","",'Meta import'!T95)</x:f>
      </x:c>
      <x:c r="E127" t="str">
        <x:f>IF(D127="","","Hold")</x:f>
      </x:c>
      <x:c r="F127" t="str">
        <x:f>IF(D127="","","Resolve the cited source row and refresh the report.")</x:f>
      </x:c>
      <x:c r="G127" t="str">
        <x:f>IF(D127="","",B127&amp;" "&amp;C127&amp;" "&amp;D127)</x:f>
      </x:c>
    </x:row>
    <x:row r="128">
      <x:c r="A128" t="str">
        <x:v>meta</x:v>
      </x:c>
      <x:c r="B128" t="str">
        <x:f>IF('Meta import'!A96="","",'Meta import'!A96)</x:f>
      </x:c>
      <x:c r="C128" t="str">
        <x:f>IF(D128="MISSING_OR_PLACEHOLDER",IF(OR('Meta import'!A96="",OR(LOWER(TRIM('Meta import'!A96))="unknown",LOWER(TRIM('Meta import'!A96))="not applicable",LOWER(TRIM('Meta import'!A96))="n/a",LOWER(TRIM('Meta import'!A96))="na",LOWER(TRIM('Meta import'!A96))="pending",LOWER(TRIM('Meta import'!A96))="unavailable",LOWER(TRIM('Meta import'!A96))="denied",LOWER(TRIM('Meta import'!A96))="none",LOWER(TRIM('Meta import'!A96))="tbd",LOWER(TRIM('Meta import'!A96))="to be determined",LOWER(TRIM('Meta import'!A96))="-")),"source_row_id",IF(OR('Meta import'!B96="",OR(LOWER(TRIM('Meta import'!B96))="unknown",LOWER(TRIM('Meta import'!B96))="not applicable",LOWER(TRIM('Meta import'!B96))="n/a",LOWER(TRIM('Meta import'!B96))="na",LOWER(TRIM('Meta import'!B96))="pending",LOWER(TRIM('Meta import'!B96))="unavailable",LOWER(TRIM('Meta import'!B96))="denied",LOWER(TRIM('Meta import'!B96))="none",LOWER(TRIM('Meta import'!B96))="tbd",LOWER(TRIM('Meta import'!B96))="to be determined",LOWER(TRIM('Meta import'!B96))="-")),"source_file",IF(OR('Meta import'!C96="",OR(LOWER(TRIM('Meta import'!C96))="unknown",LOWER(TRIM('Meta import'!C96))="not applicable",LOWER(TRIM('Meta import'!C96))="n/a",LOWER(TRIM('Meta import'!C96))="na",LOWER(TRIM('Meta import'!C96))="pending",LOWER(TRIM('Meta import'!C96))="unavailable",LOWER(TRIM('Meta import'!C96))="denied",LOWER(TRIM('Meta import'!C96))="none",LOWER(TRIM('Meta import'!C96))="tbd",LOWER(TRIM('Meta import'!C96))="to be determined",LOWER(TRIM('Meta import'!C96))="-")),"source_reference",IF(OR('Meta import'!D96="",OR(LOWER(TRIM('Meta import'!D96))="unknown",LOWER(TRIM('Meta import'!D96))="not applicable",LOWER(TRIM('Meta import'!D96))="n/a",LOWER(TRIM('Meta import'!D96))="na",LOWER(TRIM('Meta import'!D96))="pending",LOWER(TRIM('Meta import'!D96))="unavailable",LOWER(TRIM('Meta import'!D96))="denied",LOWER(TRIM('Meta import'!D96))="none",LOWER(TRIM('Meta import'!D96))="tbd",LOWER(TRIM('Meta import'!D96))="to be determined",LOWER(TRIM('Meta import'!D96))="-")),"account_id",IF(OR('Meta import'!E96="",OR(LOWER(TRIM('Meta import'!E96))="unknown",LOWER(TRIM('Meta import'!E96))="not applicable",LOWER(TRIM('Meta import'!E96))="n/a",LOWER(TRIM('Meta import'!E96))="na",LOWER(TRIM('Meta import'!E96))="pending",LOWER(TRIM('Meta import'!E96))="unavailable",LOWER(TRIM('Meta import'!E96))="denied",LOWER(TRIM('Meta import'!E96))="none",LOWER(TRIM('Meta import'!E96))="tbd",LOWER(TRIM('Meta import'!E96))="to be determined",LOWER(TRIM('Meta import'!E96))="-")),"campaign_id",IF(OR('Meta import'!F96="",OR(LOWER(TRIM('Meta import'!F96))="unknown",LOWER(TRIM('Meta import'!F96))="not applicable",LOWER(TRIM('Meta import'!F96))="n/a",LOWER(TRIM('Meta import'!F96))="na",LOWER(TRIM('Meta import'!F96))="pending",LOWER(TRIM('Meta import'!F96))="unavailable",LOWER(TRIM('Meta import'!F96))="denied",LOWER(TRIM('Meta import'!F96))="none",LOWER(TRIM('Meta import'!F96))="tbd",LOWER(TRIM('Meta import'!F96))="to be determined",LOWER(TRIM('Meta import'!F96))="-")),"campaign_name",IF(OR('Meta import'!G96="",OR(LOWER(TRIM('Meta import'!G96))="unknown",LOWER(TRIM('Meta import'!G96))="not applicable",LOWER(TRIM('Meta import'!G96))="n/a",LOWER(TRIM('Meta import'!G96))="na",LOWER(TRIM('Meta import'!G96))="pending",LOWER(TRIM('Meta import'!G96))="unavailable",LOWER(TRIM('Meta import'!G96))="denied",LOWER(TRIM('Meta import'!G96))="none",LOWER(TRIM('Meta import'!G96))="tbd",LOWER(TRIM('Meta import'!G96))="to be determined",LOWER(TRIM('Meta import'!G96))="-")),"adset_id",IF(OR('Meta import'!H96="",OR(LOWER(TRIM('Meta import'!H96))="unknown",LOWER(TRIM('Meta import'!H96))="not applicable",LOWER(TRIM('Meta import'!H96))="n/a",LOWER(TRIM('Meta import'!H96))="na",LOWER(TRIM('Meta import'!H96))="pending",LOWER(TRIM('Meta import'!H96))="unavailable",LOWER(TRIM('Meta import'!H96))="denied",LOWER(TRIM('Meta import'!H96))="none",LOWER(TRIM('Meta import'!H96))="tbd",LOWER(TRIM('Meta import'!H96))="to be determined",LOWER(TRIM('Meta import'!H96))="-")),"adset_name",IF(OR('Meta import'!I96="",OR(LOWER(TRIM('Meta import'!I96))="unknown",LOWER(TRIM('Meta import'!I96))="not applicable",LOWER(TRIM('Meta import'!I96))="n/a",LOWER(TRIM('Meta import'!I96))="na",LOWER(TRIM('Meta import'!I96))="pending",LOWER(TRIM('Meta import'!I96))="unavailable",LOWER(TRIM('Meta import'!I96))="denied",LOWER(TRIM('Meta import'!I96))="none",LOWER(TRIM('Meta import'!I96))="tbd",LOWER(TRIM('Meta import'!I96))="to be determined",LOWER(TRIM('Meta import'!I96))="-")),"ad_id",IF(OR('Meta import'!J96="",OR(LOWER(TRIM('Meta import'!J96))="unknown",LOWER(TRIM('Meta import'!J96))="not applicable",LOWER(TRIM('Meta import'!J96))="n/a",LOWER(TRIM('Meta import'!J96))="na",LOWER(TRIM('Meta import'!J96))="pending",LOWER(TRIM('Meta import'!J96))="unavailable",LOWER(TRIM('Meta import'!J96))="denied",LOWER(TRIM('Meta import'!J96))="none",LOWER(TRIM('Meta import'!J96))="tbd",LOWER(TRIM('Meta import'!J96))="to be determined",LOWER(TRIM('Meta import'!J96))="-")),"ad_name",IF(OR('Meta import'!K96="",OR(LOWER(TRIM('Meta import'!K96))="unknown",LOWER(TRIM('Meta import'!K96))="not applicable",LOWER(TRIM('Meta import'!K96))="n/a",LOWER(TRIM('Meta import'!K96))="na",LOWER(TRIM('Meta import'!K96))="pending",LOWER(TRIM('Meta import'!K96))="unavailable",LOWER(TRIM('Meta import'!K96))="denied",LOWER(TRIM('Meta import'!K96))="none",LOWER(TRIM('Meta import'!K96))="tbd",LOWER(TRIM('Meta import'!K96))="to be determined",LOWER(TRIM('Meta import'!K96))="-")),"date_start",IF(OR('Meta import'!L96="",OR(LOWER(TRIM('Meta import'!L96))="unknown",LOWER(TRIM('Meta import'!L96))="not applicable",LOWER(TRIM('Meta import'!L96))="n/a",LOWER(TRIM('Meta import'!L96))="na",LOWER(TRIM('Meta import'!L96))="pending",LOWER(TRIM('Meta import'!L96))="unavailable",LOWER(TRIM('Meta import'!L96))="denied",LOWER(TRIM('Meta import'!L96))="none",LOWER(TRIM('Meta import'!L96))="tbd",LOWER(TRIM('Meta import'!L96))="to be determined",LOWER(TRIM('Meta import'!L96))="-")),"date_stop",IF(OR('Meta import'!M96="",OR(LOWER(TRIM('Meta import'!M96))="unknown",LOWER(TRIM('Meta import'!M96))="not applicable",LOWER(TRIM('Meta import'!M96))="n/a",LOWER(TRIM('Meta import'!M96))="na",LOWER(TRIM('Meta import'!M96))="pending",LOWER(TRIM('Meta import'!M96))="unavailable",LOWER(TRIM('Meta import'!M96))="denied",LOWER(TRIM('Meta import'!M96))="none",LOWER(TRIM('Meta import'!M96))="tbd",LOWER(TRIM('Meta import'!M96))="to be determined",LOWER(TRIM('Meta import'!M96))="-")),"currency",IF(OR('Meta import'!N96="",OR(LOWER(TRIM('Meta import'!N96))="unknown",LOWER(TRIM('Meta import'!N96))="not applicable",LOWER(TRIM('Meta import'!N96))="n/a",LOWER(TRIM('Meta import'!N96))="na",LOWER(TRIM('Meta import'!N96))="pending",LOWER(TRIM('Meta import'!N96))="unavailable",LOWER(TRIM('Meta import'!N96))="denied",LOWER(TRIM('Meta import'!N96))="none",LOWER(TRIM('Meta import'!N96))="tbd",LOWER(TRIM('Meta import'!N96))="to be determined",LOWER(TRIM('Meta import'!N96))="-")),"spend",IF(OR('Meta import'!O96="",OR(LOWER(TRIM('Meta import'!O96))="unknown",LOWER(TRIM('Meta import'!O96))="not applicable",LOWER(TRIM('Meta import'!O96))="n/a",LOWER(TRIM('Meta import'!O96))="na",LOWER(TRIM('Meta import'!O96))="pending",LOWER(TRIM('Meta import'!O96))="unavailable",LOWER(TRIM('Meta import'!O96))="denied",LOWER(TRIM('Meta import'!O96))="none",LOWER(TRIM('Meta import'!O96))="tbd",LOWER(TRIM('Meta import'!O96))="to be determined",LOWER(TRIM('Meta import'!O96))="-")),"impressions",IF(OR('Meta import'!P96="",OR(LOWER(TRIM('Meta import'!P96))="unknown",LOWER(TRIM('Meta import'!P96))="not applicable",LOWER(TRIM('Meta import'!P96))="n/a",LOWER(TRIM('Meta import'!P96))="na",LOWER(TRIM('Meta import'!P96))="pending",LOWER(TRIM('Meta import'!P96))="unavailable",LOWER(TRIM('Meta import'!P96))="denied",LOWER(TRIM('Meta import'!P96))="none",LOWER(TRIM('Meta import'!P96))="tbd",LOWER(TRIM('Meta import'!P96))="to be determined",LOWER(TRIM('Meta import'!P96))="-")),"link_clicks",IF(OR('Meta import'!Q96="",OR(LOWER(TRIM('Meta import'!Q96))="unknown",LOWER(TRIM('Meta import'!Q96))="not applicable",LOWER(TRIM('Meta import'!Q96))="n/a",LOWER(TRIM('Meta import'!Q96))="na",LOWER(TRIM('Meta import'!Q96))="pending",LOWER(TRIM('Meta import'!Q96))="unavailable",LOWER(TRIM('Meta import'!Q96))="denied",LOWER(TRIM('Meta import'!Q96))="none",LOWER(TRIM('Meta import'!Q96))="tbd",LOWER(TRIM('Meta import'!Q96))="to be determined",LOWER(TRIM('Meta import'!Q96))="-")),"platform_action_name",IF(OR('Meta import'!R96="",OR(LOWER(TRIM('Meta import'!R96))="unknown",LOWER(TRIM('Meta import'!R96))="not applicable",LOWER(TRIM('Meta import'!R96))="n/a",LOWER(TRIM('Meta import'!R96))="na",LOWER(TRIM('Meta import'!R96))="pending",LOWER(TRIM('Meta import'!R96))="unavailable",LOWER(TRIM('Meta import'!R96))="denied",LOWER(TRIM('Meta import'!R96))="none",LOWER(TRIM('Meta import'!R96))="tbd",LOWER(TRIM('Meta import'!R96))="to be determined",LOWER(TRIM('Meta import'!R96))="-")),"platform_attributed_actions","source_row_id")))))))))))))))))),IF(D128="INVALID_NUMERIC",IF(NOT(ISNUMBER('Meta import'!N96)),"spend",IF(OR(NOT(ISNUMBER('Meta import'!O96)),'Meta import'!O96&lt;&gt;INT('Meta import'!O96)),"impressions",IF(OR(NOT(ISNUMBER('Meta import'!P96)),'Meta import'!P96&lt;&gt;INT('Meta import'!P96)),"link_clicks",IF(OR(NOT(ISNUMBER('Meta import'!R96)),'Meta import'!R96&lt;&gt;INT('Meta import'!R96)),"platform_attributed_actions","spend")))),IF(D128="NEGATIVE_VALUE",IF('Meta import'!N96&lt;0,"spend",IF('Meta import'!O96&lt;0,"impressions",IF('Meta import'!P96&lt;0,"link_clicks",IF('Meta import'!R96&lt;0,"platform_attributed_actions","spend")))),IF(D128="DUPLICATE_GRAIN_GROUP","ad_id",IF(D128="MIXED_ACCOUNT","account_id",IF(D128="MIXED_CURRENCY","currency",IF(D128="OUT_OF_SCOPE_WINDOW","date_start",IF(D128="MIXED_ACTION","platform_action_name","source_row_id"))))))))</x:f>
        <x:v>source_row_id</x:v>
      </x:c>
      <x:c r="D128" t="str">
        <x:f>IF('Meta import'!T96="","",'Meta import'!T96)</x:f>
      </x:c>
      <x:c r="E128" t="str">
        <x:f>IF(D128="","","Hold")</x:f>
      </x:c>
      <x:c r="F128" t="str">
        <x:f>IF(D128="","","Resolve the cited source row and refresh the report.")</x:f>
      </x:c>
      <x:c r="G128" t="str">
        <x:f>IF(D128="","",B128&amp;" "&amp;C128&amp;" "&amp;D128)</x:f>
      </x:c>
    </x:row>
    <x:row r="129">
      <x:c r="A129" t="str">
        <x:v>meta</x:v>
      </x:c>
      <x:c r="B129" t="str">
        <x:f>IF('Meta import'!A97="","",'Meta import'!A97)</x:f>
      </x:c>
      <x:c r="C129" t="str">
        <x:f>IF(D129="MISSING_OR_PLACEHOLDER",IF(OR('Meta import'!A97="",OR(LOWER(TRIM('Meta import'!A97))="unknown",LOWER(TRIM('Meta import'!A97))="not applicable",LOWER(TRIM('Meta import'!A97))="n/a",LOWER(TRIM('Meta import'!A97))="na",LOWER(TRIM('Meta import'!A97))="pending",LOWER(TRIM('Meta import'!A97))="unavailable",LOWER(TRIM('Meta import'!A97))="denied",LOWER(TRIM('Meta import'!A97))="none",LOWER(TRIM('Meta import'!A97))="tbd",LOWER(TRIM('Meta import'!A97))="to be determined",LOWER(TRIM('Meta import'!A97))="-")),"source_row_id",IF(OR('Meta import'!B97="",OR(LOWER(TRIM('Meta import'!B97))="unknown",LOWER(TRIM('Meta import'!B97))="not applicable",LOWER(TRIM('Meta import'!B97))="n/a",LOWER(TRIM('Meta import'!B97))="na",LOWER(TRIM('Meta import'!B97))="pending",LOWER(TRIM('Meta import'!B97))="unavailable",LOWER(TRIM('Meta import'!B97))="denied",LOWER(TRIM('Meta import'!B97))="none",LOWER(TRIM('Meta import'!B97))="tbd",LOWER(TRIM('Meta import'!B97))="to be determined",LOWER(TRIM('Meta import'!B97))="-")),"source_file",IF(OR('Meta import'!C97="",OR(LOWER(TRIM('Meta import'!C97))="unknown",LOWER(TRIM('Meta import'!C97))="not applicable",LOWER(TRIM('Meta import'!C97))="n/a",LOWER(TRIM('Meta import'!C97))="na",LOWER(TRIM('Meta import'!C97))="pending",LOWER(TRIM('Meta import'!C97))="unavailable",LOWER(TRIM('Meta import'!C97))="denied",LOWER(TRIM('Meta import'!C97))="none",LOWER(TRIM('Meta import'!C97))="tbd",LOWER(TRIM('Meta import'!C97))="to be determined",LOWER(TRIM('Meta import'!C97))="-")),"source_reference",IF(OR('Meta import'!D97="",OR(LOWER(TRIM('Meta import'!D97))="unknown",LOWER(TRIM('Meta import'!D97))="not applicable",LOWER(TRIM('Meta import'!D97))="n/a",LOWER(TRIM('Meta import'!D97))="na",LOWER(TRIM('Meta import'!D97))="pending",LOWER(TRIM('Meta import'!D97))="unavailable",LOWER(TRIM('Meta import'!D97))="denied",LOWER(TRIM('Meta import'!D97))="none",LOWER(TRIM('Meta import'!D97))="tbd",LOWER(TRIM('Meta import'!D97))="to be determined",LOWER(TRIM('Meta import'!D97))="-")),"account_id",IF(OR('Meta import'!E97="",OR(LOWER(TRIM('Meta import'!E97))="unknown",LOWER(TRIM('Meta import'!E97))="not applicable",LOWER(TRIM('Meta import'!E97))="n/a",LOWER(TRIM('Meta import'!E97))="na",LOWER(TRIM('Meta import'!E97))="pending",LOWER(TRIM('Meta import'!E97))="unavailable",LOWER(TRIM('Meta import'!E97))="denied",LOWER(TRIM('Meta import'!E97))="none",LOWER(TRIM('Meta import'!E97))="tbd",LOWER(TRIM('Meta import'!E97))="to be determined",LOWER(TRIM('Meta import'!E97))="-")),"campaign_id",IF(OR('Meta import'!F97="",OR(LOWER(TRIM('Meta import'!F97))="unknown",LOWER(TRIM('Meta import'!F97))="not applicable",LOWER(TRIM('Meta import'!F97))="n/a",LOWER(TRIM('Meta import'!F97))="na",LOWER(TRIM('Meta import'!F97))="pending",LOWER(TRIM('Meta import'!F97))="unavailable",LOWER(TRIM('Meta import'!F97))="denied",LOWER(TRIM('Meta import'!F97))="none",LOWER(TRIM('Meta import'!F97))="tbd",LOWER(TRIM('Meta import'!F97))="to be determined",LOWER(TRIM('Meta import'!F97))="-")),"campaign_name",IF(OR('Meta import'!G97="",OR(LOWER(TRIM('Meta import'!G97))="unknown",LOWER(TRIM('Meta import'!G97))="not applicable",LOWER(TRIM('Meta import'!G97))="n/a",LOWER(TRIM('Meta import'!G97))="na",LOWER(TRIM('Meta import'!G97))="pending",LOWER(TRIM('Meta import'!G97))="unavailable",LOWER(TRIM('Meta import'!G97))="denied",LOWER(TRIM('Meta import'!G97))="none",LOWER(TRIM('Meta import'!G97))="tbd",LOWER(TRIM('Meta import'!G97))="to be determined",LOWER(TRIM('Meta import'!G97))="-")),"adset_id",IF(OR('Meta import'!H97="",OR(LOWER(TRIM('Meta import'!H97))="unknown",LOWER(TRIM('Meta import'!H97))="not applicable",LOWER(TRIM('Meta import'!H97))="n/a",LOWER(TRIM('Meta import'!H97))="na",LOWER(TRIM('Meta import'!H97))="pending",LOWER(TRIM('Meta import'!H97))="unavailable",LOWER(TRIM('Meta import'!H97))="denied",LOWER(TRIM('Meta import'!H97))="none",LOWER(TRIM('Meta import'!H97))="tbd",LOWER(TRIM('Meta import'!H97))="to be determined",LOWER(TRIM('Meta import'!H97))="-")),"adset_name",IF(OR('Meta import'!I97="",OR(LOWER(TRIM('Meta import'!I97))="unknown",LOWER(TRIM('Meta import'!I97))="not applicable",LOWER(TRIM('Meta import'!I97))="n/a",LOWER(TRIM('Meta import'!I97))="na",LOWER(TRIM('Meta import'!I97))="pending",LOWER(TRIM('Meta import'!I97))="unavailable",LOWER(TRIM('Meta import'!I97))="denied",LOWER(TRIM('Meta import'!I97))="none",LOWER(TRIM('Meta import'!I97))="tbd",LOWER(TRIM('Meta import'!I97))="to be determined",LOWER(TRIM('Meta import'!I97))="-")),"ad_id",IF(OR('Meta import'!J97="",OR(LOWER(TRIM('Meta import'!J97))="unknown",LOWER(TRIM('Meta import'!J97))="not applicable",LOWER(TRIM('Meta import'!J97))="n/a",LOWER(TRIM('Meta import'!J97))="na",LOWER(TRIM('Meta import'!J97))="pending",LOWER(TRIM('Meta import'!J97))="unavailable",LOWER(TRIM('Meta import'!J97))="denied",LOWER(TRIM('Meta import'!J97))="none",LOWER(TRIM('Meta import'!J97))="tbd",LOWER(TRIM('Meta import'!J97))="to be determined",LOWER(TRIM('Meta import'!J97))="-")),"ad_name",IF(OR('Meta import'!K97="",OR(LOWER(TRIM('Meta import'!K97))="unknown",LOWER(TRIM('Meta import'!K97))="not applicable",LOWER(TRIM('Meta import'!K97))="n/a",LOWER(TRIM('Meta import'!K97))="na",LOWER(TRIM('Meta import'!K97))="pending",LOWER(TRIM('Meta import'!K97))="unavailable",LOWER(TRIM('Meta import'!K97))="denied",LOWER(TRIM('Meta import'!K97))="none",LOWER(TRIM('Meta import'!K97))="tbd",LOWER(TRIM('Meta import'!K97))="to be determined",LOWER(TRIM('Meta import'!K97))="-")),"date_start",IF(OR('Meta import'!L97="",OR(LOWER(TRIM('Meta import'!L97))="unknown",LOWER(TRIM('Meta import'!L97))="not applicable",LOWER(TRIM('Meta import'!L97))="n/a",LOWER(TRIM('Meta import'!L97))="na",LOWER(TRIM('Meta import'!L97))="pending",LOWER(TRIM('Meta import'!L97))="unavailable",LOWER(TRIM('Meta import'!L97))="denied",LOWER(TRIM('Meta import'!L97))="none",LOWER(TRIM('Meta import'!L97))="tbd",LOWER(TRIM('Meta import'!L97))="to be determined",LOWER(TRIM('Meta import'!L97))="-")),"date_stop",IF(OR('Meta import'!M97="",OR(LOWER(TRIM('Meta import'!M97))="unknown",LOWER(TRIM('Meta import'!M97))="not applicable",LOWER(TRIM('Meta import'!M97))="n/a",LOWER(TRIM('Meta import'!M97))="na",LOWER(TRIM('Meta import'!M97))="pending",LOWER(TRIM('Meta import'!M97))="unavailable",LOWER(TRIM('Meta import'!M97))="denied",LOWER(TRIM('Meta import'!M97))="none",LOWER(TRIM('Meta import'!M97))="tbd",LOWER(TRIM('Meta import'!M97))="to be determined",LOWER(TRIM('Meta import'!M97))="-")),"currency",IF(OR('Meta import'!N97="",OR(LOWER(TRIM('Meta import'!N97))="unknown",LOWER(TRIM('Meta import'!N97))="not applicable",LOWER(TRIM('Meta import'!N97))="n/a",LOWER(TRIM('Meta import'!N97))="na",LOWER(TRIM('Meta import'!N97))="pending",LOWER(TRIM('Meta import'!N97))="unavailable",LOWER(TRIM('Meta import'!N97))="denied",LOWER(TRIM('Meta import'!N97))="none",LOWER(TRIM('Meta import'!N97))="tbd",LOWER(TRIM('Meta import'!N97))="to be determined",LOWER(TRIM('Meta import'!N97))="-")),"spend",IF(OR('Meta import'!O97="",OR(LOWER(TRIM('Meta import'!O97))="unknown",LOWER(TRIM('Meta import'!O97))="not applicable",LOWER(TRIM('Meta import'!O97))="n/a",LOWER(TRIM('Meta import'!O97))="na",LOWER(TRIM('Meta import'!O97))="pending",LOWER(TRIM('Meta import'!O97))="unavailable",LOWER(TRIM('Meta import'!O97))="denied",LOWER(TRIM('Meta import'!O97))="none",LOWER(TRIM('Meta import'!O97))="tbd",LOWER(TRIM('Meta import'!O97))="to be determined",LOWER(TRIM('Meta import'!O97))="-")),"impressions",IF(OR('Meta import'!P97="",OR(LOWER(TRIM('Meta import'!P97))="unknown",LOWER(TRIM('Meta import'!P97))="not applicable",LOWER(TRIM('Meta import'!P97))="n/a",LOWER(TRIM('Meta import'!P97))="na",LOWER(TRIM('Meta import'!P97))="pending",LOWER(TRIM('Meta import'!P97))="unavailable",LOWER(TRIM('Meta import'!P97))="denied",LOWER(TRIM('Meta import'!P97))="none",LOWER(TRIM('Meta import'!P97))="tbd",LOWER(TRIM('Meta import'!P97))="to be determined",LOWER(TRIM('Meta import'!P97))="-")),"link_clicks",IF(OR('Meta import'!Q97="",OR(LOWER(TRIM('Meta import'!Q97))="unknown",LOWER(TRIM('Meta import'!Q97))="not applicable",LOWER(TRIM('Meta import'!Q97))="n/a",LOWER(TRIM('Meta import'!Q97))="na",LOWER(TRIM('Meta import'!Q97))="pending",LOWER(TRIM('Meta import'!Q97))="unavailable",LOWER(TRIM('Meta import'!Q97))="denied",LOWER(TRIM('Meta import'!Q97))="none",LOWER(TRIM('Meta import'!Q97))="tbd",LOWER(TRIM('Meta import'!Q97))="to be determined",LOWER(TRIM('Meta import'!Q97))="-")),"platform_action_name",IF(OR('Meta import'!R97="",OR(LOWER(TRIM('Meta import'!R97))="unknown",LOWER(TRIM('Meta import'!R97))="not applicable",LOWER(TRIM('Meta import'!R97))="n/a",LOWER(TRIM('Meta import'!R97))="na",LOWER(TRIM('Meta import'!R97))="pending",LOWER(TRIM('Meta import'!R97))="unavailable",LOWER(TRIM('Meta import'!R97))="denied",LOWER(TRIM('Meta import'!R97))="none",LOWER(TRIM('Meta import'!R97))="tbd",LOWER(TRIM('Meta import'!R97))="to be determined",LOWER(TRIM('Meta import'!R97))="-")),"platform_attributed_actions","source_row_id")))))))))))))))))),IF(D129="INVALID_NUMERIC",IF(NOT(ISNUMBER('Meta import'!N97)),"spend",IF(OR(NOT(ISNUMBER('Meta import'!O97)),'Meta import'!O97&lt;&gt;INT('Meta import'!O97)),"impressions",IF(OR(NOT(ISNUMBER('Meta import'!P97)),'Meta import'!P97&lt;&gt;INT('Meta import'!P97)),"link_clicks",IF(OR(NOT(ISNUMBER('Meta import'!R97)),'Meta import'!R97&lt;&gt;INT('Meta import'!R97)),"platform_attributed_actions","spend")))),IF(D129="NEGATIVE_VALUE",IF('Meta import'!N97&lt;0,"spend",IF('Meta import'!O97&lt;0,"impressions",IF('Meta import'!P97&lt;0,"link_clicks",IF('Meta import'!R97&lt;0,"platform_attributed_actions","spend")))),IF(D129="DUPLICATE_GRAIN_GROUP","ad_id",IF(D129="MIXED_ACCOUNT","account_id",IF(D129="MIXED_CURRENCY","currency",IF(D129="OUT_OF_SCOPE_WINDOW","date_start",IF(D129="MIXED_ACTION","platform_action_name","source_row_id"))))))))</x:f>
        <x:v>source_row_id</x:v>
      </x:c>
      <x:c r="D129" t="str">
        <x:f>IF('Meta import'!T97="","",'Meta import'!T97)</x:f>
      </x:c>
      <x:c r="E129" t="str">
        <x:f>IF(D129="","","Hold")</x:f>
      </x:c>
      <x:c r="F129" t="str">
        <x:f>IF(D129="","","Resolve the cited source row and refresh the report.")</x:f>
      </x:c>
      <x:c r="G129" t="str">
        <x:f>IF(D129="","",B129&amp;" "&amp;C129&amp;" "&amp;D129)</x:f>
      </x:c>
    </x:row>
    <x:row r="130">
      <x:c r="A130" t="str">
        <x:v>meta</x:v>
      </x:c>
      <x:c r="B130" t="str">
        <x:f>IF('Meta import'!A98="","",'Meta import'!A98)</x:f>
      </x:c>
      <x:c r="C130" t="str">
        <x:f>IF(D130="MISSING_OR_PLACEHOLDER",IF(OR('Meta import'!A98="",OR(LOWER(TRIM('Meta import'!A98))="unknown",LOWER(TRIM('Meta import'!A98))="not applicable",LOWER(TRIM('Meta import'!A98))="n/a",LOWER(TRIM('Meta import'!A98))="na",LOWER(TRIM('Meta import'!A98))="pending",LOWER(TRIM('Meta import'!A98))="unavailable",LOWER(TRIM('Meta import'!A98))="denied",LOWER(TRIM('Meta import'!A98))="none",LOWER(TRIM('Meta import'!A98))="tbd",LOWER(TRIM('Meta import'!A98))="to be determined",LOWER(TRIM('Meta import'!A98))="-")),"source_row_id",IF(OR('Meta import'!B98="",OR(LOWER(TRIM('Meta import'!B98))="unknown",LOWER(TRIM('Meta import'!B98))="not applicable",LOWER(TRIM('Meta import'!B98))="n/a",LOWER(TRIM('Meta import'!B98))="na",LOWER(TRIM('Meta import'!B98))="pending",LOWER(TRIM('Meta import'!B98))="unavailable",LOWER(TRIM('Meta import'!B98))="denied",LOWER(TRIM('Meta import'!B98))="none",LOWER(TRIM('Meta import'!B98))="tbd",LOWER(TRIM('Meta import'!B98))="to be determined",LOWER(TRIM('Meta import'!B98))="-")),"source_file",IF(OR('Meta import'!C98="",OR(LOWER(TRIM('Meta import'!C98))="unknown",LOWER(TRIM('Meta import'!C98))="not applicable",LOWER(TRIM('Meta import'!C98))="n/a",LOWER(TRIM('Meta import'!C98))="na",LOWER(TRIM('Meta import'!C98))="pending",LOWER(TRIM('Meta import'!C98))="unavailable",LOWER(TRIM('Meta import'!C98))="denied",LOWER(TRIM('Meta import'!C98))="none",LOWER(TRIM('Meta import'!C98))="tbd",LOWER(TRIM('Meta import'!C98))="to be determined",LOWER(TRIM('Meta import'!C98))="-")),"source_reference",IF(OR('Meta import'!D98="",OR(LOWER(TRIM('Meta import'!D98))="unknown",LOWER(TRIM('Meta import'!D98))="not applicable",LOWER(TRIM('Meta import'!D98))="n/a",LOWER(TRIM('Meta import'!D98))="na",LOWER(TRIM('Meta import'!D98))="pending",LOWER(TRIM('Meta import'!D98))="unavailable",LOWER(TRIM('Meta import'!D98))="denied",LOWER(TRIM('Meta import'!D98))="none",LOWER(TRIM('Meta import'!D98))="tbd",LOWER(TRIM('Meta import'!D98))="to be determined",LOWER(TRIM('Meta import'!D98))="-")),"account_id",IF(OR('Meta import'!E98="",OR(LOWER(TRIM('Meta import'!E98))="unknown",LOWER(TRIM('Meta import'!E98))="not applicable",LOWER(TRIM('Meta import'!E98))="n/a",LOWER(TRIM('Meta import'!E98))="na",LOWER(TRIM('Meta import'!E98))="pending",LOWER(TRIM('Meta import'!E98))="unavailable",LOWER(TRIM('Meta import'!E98))="denied",LOWER(TRIM('Meta import'!E98))="none",LOWER(TRIM('Meta import'!E98))="tbd",LOWER(TRIM('Meta import'!E98))="to be determined",LOWER(TRIM('Meta import'!E98))="-")),"campaign_id",IF(OR('Meta import'!F98="",OR(LOWER(TRIM('Meta import'!F98))="unknown",LOWER(TRIM('Meta import'!F98))="not applicable",LOWER(TRIM('Meta import'!F98))="n/a",LOWER(TRIM('Meta import'!F98))="na",LOWER(TRIM('Meta import'!F98))="pending",LOWER(TRIM('Meta import'!F98))="unavailable",LOWER(TRIM('Meta import'!F98))="denied",LOWER(TRIM('Meta import'!F98))="none",LOWER(TRIM('Meta import'!F98))="tbd",LOWER(TRIM('Meta import'!F98))="to be determined",LOWER(TRIM('Meta import'!F98))="-")),"campaign_name",IF(OR('Meta import'!G98="",OR(LOWER(TRIM('Meta import'!G98))="unknown",LOWER(TRIM('Meta import'!G98))="not applicable",LOWER(TRIM('Meta import'!G98))="n/a",LOWER(TRIM('Meta import'!G98))="na",LOWER(TRIM('Meta import'!G98))="pending",LOWER(TRIM('Meta import'!G98))="unavailable",LOWER(TRIM('Meta import'!G98))="denied",LOWER(TRIM('Meta import'!G98))="none",LOWER(TRIM('Meta import'!G98))="tbd",LOWER(TRIM('Meta import'!G98))="to be determined",LOWER(TRIM('Meta import'!G98))="-")),"adset_id",IF(OR('Meta import'!H98="",OR(LOWER(TRIM('Meta import'!H98))="unknown",LOWER(TRIM('Meta import'!H98))="not applicable",LOWER(TRIM('Meta import'!H98))="n/a",LOWER(TRIM('Meta import'!H98))="na",LOWER(TRIM('Meta import'!H98))="pending",LOWER(TRIM('Meta import'!H98))="unavailable",LOWER(TRIM('Meta import'!H98))="denied",LOWER(TRIM('Meta import'!H98))="none",LOWER(TRIM('Meta import'!H98))="tbd",LOWER(TRIM('Meta import'!H98))="to be determined",LOWER(TRIM('Meta import'!H98))="-")),"adset_name",IF(OR('Meta import'!I98="",OR(LOWER(TRIM('Meta import'!I98))="unknown",LOWER(TRIM('Meta import'!I98))="not applicable",LOWER(TRIM('Meta import'!I98))="n/a",LOWER(TRIM('Meta import'!I98))="na",LOWER(TRIM('Meta import'!I98))="pending",LOWER(TRIM('Meta import'!I98))="unavailable",LOWER(TRIM('Meta import'!I98))="denied",LOWER(TRIM('Meta import'!I98))="none",LOWER(TRIM('Meta import'!I98))="tbd",LOWER(TRIM('Meta import'!I98))="to be determined",LOWER(TRIM('Meta import'!I98))="-")),"ad_id",IF(OR('Meta import'!J98="",OR(LOWER(TRIM('Meta import'!J98))="unknown",LOWER(TRIM('Meta import'!J98))="not applicable",LOWER(TRIM('Meta import'!J98))="n/a",LOWER(TRIM('Meta import'!J98))="na",LOWER(TRIM('Meta import'!J98))="pending",LOWER(TRIM('Meta import'!J98))="unavailable",LOWER(TRIM('Meta import'!J98))="denied",LOWER(TRIM('Meta import'!J98))="none",LOWER(TRIM('Meta import'!J98))="tbd",LOWER(TRIM('Meta import'!J98))="to be determined",LOWER(TRIM('Meta import'!J98))="-")),"ad_name",IF(OR('Meta import'!K98="",OR(LOWER(TRIM('Meta import'!K98))="unknown",LOWER(TRIM('Meta import'!K98))="not applicable",LOWER(TRIM('Meta import'!K98))="n/a",LOWER(TRIM('Meta import'!K98))="na",LOWER(TRIM('Meta import'!K98))="pending",LOWER(TRIM('Meta import'!K98))="unavailable",LOWER(TRIM('Meta import'!K98))="denied",LOWER(TRIM('Meta import'!K98))="none",LOWER(TRIM('Meta import'!K98))="tbd",LOWER(TRIM('Meta import'!K98))="to be determined",LOWER(TRIM('Meta import'!K98))="-")),"date_start",IF(OR('Meta import'!L98="",OR(LOWER(TRIM('Meta import'!L98))="unknown",LOWER(TRIM('Meta import'!L98))="not applicable",LOWER(TRIM('Meta import'!L98))="n/a",LOWER(TRIM('Meta import'!L98))="na",LOWER(TRIM('Meta import'!L98))="pending",LOWER(TRIM('Meta import'!L98))="unavailable",LOWER(TRIM('Meta import'!L98))="denied",LOWER(TRIM('Meta import'!L98))="none",LOWER(TRIM('Meta import'!L98))="tbd",LOWER(TRIM('Meta import'!L98))="to be determined",LOWER(TRIM('Meta import'!L98))="-")),"date_stop",IF(OR('Meta import'!M98="",OR(LOWER(TRIM('Meta import'!M98))="unknown",LOWER(TRIM('Meta import'!M98))="not applicable",LOWER(TRIM('Meta import'!M98))="n/a",LOWER(TRIM('Meta import'!M98))="na",LOWER(TRIM('Meta import'!M98))="pending",LOWER(TRIM('Meta import'!M98))="unavailable",LOWER(TRIM('Meta import'!M98))="denied",LOWER(TRIM('Meta import'!M98))="none",LOWER(TRIM('Meta import'!M98))="tbd",LOWER(TRIM('Meta import'!M98))="to be determined",LOWER(TRIM('Meta import'!M98))="-")),"currency",IF(OR('Meta import'!N98="",OR(LOWER(TRIM('Meta import'!N98))="unknown",LOWER(TRIM('Meta import'!N98))="not applicable",LOWER(TRIM('Meta import'!N98))="n/a",LOWER(TRIM('Meta import'!N98))="na",LOWER(TRIM('Meta import'!N98))="pending",LOWER(TRIM('Meta import'!N98))="unavailable",LOWER(TRIM('Meta import'!N98))="denied",LOWER(TRIM('Meta import'!N98))="none",LOWER(TRIM('Meta import'!N98))="tbd",LOWER(TRIM('Meta import'!N98))="to be determined",LOWER(TRIM('Meta import'!N98))="-")),"spend",IF(OR('Meta import'!O98="",OR(LOWER(TRIM('Meta import'!O98))="unknown",LOWER(TRIM('Meta import'!O98))="not applicable",LOWER(TRIM('Meta import'!O98))="n/a",LOWER(TRIM('Meta import'!O98))="na",LOWER(TRIM('Meta import'!O98))="pending",LOWER(TRIM('Meta import'!O98))="unavailable",LOWER(TRIM('Meta import'!O98))="denied",LOWER(TRIM('Meta import'!O98))="none",LOWER(TRIM('Meta import'!O98))="tbd",LOWER(TRIM('Meta import'!O98))="to be determined",LOWER(TRIM('Meta import'!O98))="-")),"impressions",IF(OR('Meta import'!P98="",OR(LOWER(TRIM('Meta import'!P98))="unknown",LOWER(TRIM('Meta import'!P98))="not applicable",LOWER(TRIM('Meta import'!P98))="n/a",LOWER(TRIM('Meta import'!P98))="na",LOWER(TRIM('Meta import'!P98))="pending",LOWER(TRIM('Meta import'!P98))="unavailable",LOWER(TRIM('Meta import'!P98))="denied",LOWER(TRIM('Meta import'!P98))="none",LOWER(TRIM('Meta import'!P98))="tbd",LOWER(TRIM('Meta import'!P98))="to be determined",LOWER(TRIM('Meta import'!P98))="-")),"link_clicks",IF(OR('Meta import'!Q98="",OR(LOWER(TRIM('Meta import'!Q98))="unknown",LOWER(TRIM('Meta import'!Q98))="not applicable",LOWER(TRIM('Meta import'!Q98))="n/a",LOWER(TRIM('Meta import'!Q98))="na",LOWER(TRIM('Meta import'!Q98))="pending",LOWER(TRIM('Meta import'!Q98))="unavailable",LOWER(TRIM('Meta import'!Q98))="denied",LOWER(TRIM('Meta import'!Q98))="none",LOWER(TRIM('Meta import'!Q98))="tbd",LOWER(TRIM('Meta import'!Q98))="to be determined",LOWER(TRIM('Meta import'!Q98))="-")),"platform_action_name",IF(OR('Meta import'!R98="",OR(LOWER(TRIM('Meta import'!R98))="unknown",LOWER(TRIM('Meta import'!R98))="not applicable",LOWER(TRIM('Meta import'!R98))="n/a",LOWER(TRIM('Meta import'!R98))="na",LOWER(TRIM('Meta import'!R98))="pending",LOWER(TRIM('Meta import'!R98))="unavailable",LOWER(TRIM('Meta import'!R98))="denied",LOWER(TRIM('Meta import'!R98))="none",LOWER(TRIM('Meta import'!R98))="tbd",LOWER(TRIM('Meta import'!R98))="to be determined",LOWER(TRIM('Meta import'!R98))="-")),"platform_attributed_actions","source_row_id")))))))))))))))))),IF(D130="INVALID_NUMERIC",IF(NOT(ISNUMBER('Meta import'!N98)),"spend",IF(OR(NOT(ISNUMBER('Meta import'!O98)),'Meta import'!O98&lt;&gt;INT('Meta import'!O98)),"impressions",IF(OR(NOT(ISNUMBER('Meta import'!P98)),'Meta import'!P98&lt;&gt;INT('Meta import'!P98)),"link_clicks",IF(OR(NOT(ISNUMBER('Meta import'!R98)),'Meta import'!R98&lt;&gt;INT('Meta import'!R98)),"platform_attributed_actions","spend")))),IF(D130="NEGATIVE_VALUE",IF('Meta import'!N98&lt;0,"spend",IF('Meta import'!O98&lt;0,"impressions",IF('Meta import'!P98&lt;0,"link_clicks",IF('Meta import'!R98&lt;0,"platform_attributed_actions","spend")))),IF(D130="DUPLICATE_GRAIN_GROUP","ad_id",IF(D130="MIXED_ACCOUNT","account_id",IF(D130="MIXED_CURRENCY","currency",IF(D130="OUT_OF_SCOPE_WINDOW","date_start",IF(D130="MIXED_ACTION","platform_action_name","source_row_id"))))))))</x:f>
        <x:v>source_row_id</x:v>
      </x:c>
      <x:c r="D130" t="str">
        <x:f>IF('Meta import'!T98="","",'Meta import'!T98)</x:f>
      </x:c>
      <x:c r="E130" t="str">
        <x:f>IF(D130="","","Hold")</x:f>
      </x:c>
      <x:c r="F130" t="str">
        <x:f>IF(D130="","","Resolve the cited source row and refresh the report.")</x:f>
      </x:c>
      <x:c r="G130" t="str">
        <x:f>IF(D130="","",B130&amp;" "&amp;C130&amp;" "&amp;D130)</x:f>
      </x:c>
    </x:row>
    <x:row r="131">
      <x:c r="A131" t="str">
        <x:v>meta</x:v>
      </x:c>
      <x:c r="B131" t="str">
        <x:f>IF('Meta import'!A99="","",'Meta import'!A99)</x:f>
      </x:c>
      <x:c r="C131" t="str">
        <x:f>IF(D131="MISSING_OR_PLACEHOLDER",IF(OR('Meta import'!A99="",OR(LOWER(TRIM('Meta import'!A99))="unknown",LOWER(TRIM('Meta import'!A99))="not applicable",LOWER(TRIM('Meta import'!A99))="n/a",LOWER(TRIM('Meta import'!A99))="na",LOWER(TRIM('Meta import'!A99))="pending",LOWER(TRIM('Meta import'!A99))="unavailable",LOWER(TRIM('Meta import'!A99))="denied",LOWER(TRIM('Meta import'!A99))="none",LOWER(TRIM('Meta import'!A99))="tbd",LOWER(TRIM('Meta import'!A99))="to be determined",LOWER(TRIM('Meta import'!A99))="-")),"source_row_id",IF(OR('Meta import'!B99="",OR(LOWER(TRIM('Meta import'!B99))="unknown",LOWER(TRIM('Meta import'!B99))="not applicable",LOWER(TRIM('Meta import'!B99))="n/a",LOWER(TRIM('Meta import'!B99))="na",LOWER(TRIM('Meta import'!B99))="pending",LOWER(TRIM('Meta import'!B99))="unavailable",LOWER(TRIM('Meta import'!B99))="denied",LOWER(TRIM('Meta import'!B99))="none",LOWER(TRIM('Meta import'!B99))="tbd",LOWER(TRIM('Meta import'!B99))="to be determined",LOWER(TRIM('Meta import'!B99))="-")),"source_file",IF(OR('Meta import'!C99="",OR(LOWER(TRIM('Meta import'!C99))="unknown",LOWER(TRIM('Meta import'!C99))="not applicable",LOWER(TRIM('Meta import'!C99))="n/a",LOWER(TRIM('Meta import'!C99))="na",LOWER(TRIM('Meta import'!C99))="pending",LOWER(TRIM('Meta import'!C99))="unavailable",LOWER(TRIM('Meta import'!C99))="denied",LOWER(TRIM('Meta import'!C99))="none",LOWER(TRIM('Meta import'!C99))="tbd",LOWER(TRIM('Meta import'!C99))="to be determined",LOWER(TRIM('Meta import'!C99))="-")),"source_reference",IF(OR('Meta import'!D99="",OR(LOWER(TRIM('Meta import'!D99))="unknown",LOWER(TRIM('Meta import'!D99))="not applicable",LOWER(TRIM('Meta import'!D99))="n/a",LOWER(TRIM('Meta import'!D99))="na",LOWER(TRIM('Meta import'!D99))="pending",LOWER(TRIM('Meta import'!D99))="unavailable",LOWER(TRIM('Meta import'!D99))="denied",LOWER(TRIM('Meta import'!D99))="none",LOWER(TRIM('Meta import'!D99))="tbd",LOWER(TRIM('Meta import'!D99))="to be determined",LOWER(TRIM('Meta import'!D99))="-")),"account_id",IF(OR('Meta import'!E99="",OR(LOWER(TRIM('Meta import'!E99))="unknown",LOWER(TRIM('Meta import'!E99))="not applicable",LOWER(TRIM('Meta import'!E99))="n/a",LOWER(TRIM('Meta import'!E99))="na",LOWER(TRIM('Meta import'!E99))="pending",LOWER(TRIM('Meta import'!E99))="unavailable",LOWER(TRIM('Meta import'!E99))="denied",LOWER(TRIM('Meta import'!E99))="none",LOWER(TRIM('Meta import'!E99))="tbd",LOWER(TRIM('Meta import'!E99))="to be determined",LOWER(TRIM('Meta import'!E99))="-")),"campaign_id",IF(OR('Meta import'!F99="",OR(LOWER(TRIM('Meta import'!F99))="unknown",LOWER(TRIM('Meta import'!F99))="not applicable",LOWER(TRIM('Meta import'!F99))="n/a",LOWER(TRIM('Meta import'!F99))="na",LOWER(TRIM('Meta import'!F99))="pending",LOWER(TRIM('Meta import'!F99))="unavailable",LOWER(TRIM('Meta import'!F99))="denied",LOWER(TRIM('Meta import'!F99))="none",LOWER(TRIM('Meta import'!F99))="tbd",LOWER(TRIM('Meta import'!F99))="to be determined",LOWER(TRIM('Meta import'!F99))="-")),"campaign_name",IF(OR('Meta import'!G99="",OR(LOWER(TRIM('Meta import'!G99))="unknown",LOWER(TRIM('Meta import'!G99))="not applicable",LOWER(TRIM('Meta import'!G99))="n/a",LOWER(TRIM('Meta import'!G99))="na",LOWER(TRIM('Meta import'!G99))="pending",LOWER(TRIM('Meta import'!G99))="unavailable",LOWER(TRIM('Meta import'!G99))="denied",LOWER(TRIM('Meta import'!G99))="none",LOWER(TRIM('Meta import'!G99))="tbd",LOWER(TRIM('Meta import'!G99))="to be determined",LOWER(TRIM('Meta import'!G99))="-")),"adset_id",IF(OR('Meta import'!H99="",OR(LOWER(TRIM('Meta import'!H99))="unknown",LOWER(TRIM('Meta import'!H99))="not applicable",LOWER(TRIM('Meta import'!H99))="n/a",LOWER(TRIM('Meta import'!H99))="na",LOWER(TRIM('Meta import'!H99))="pending",LOWER(TRIM('Meta import'!H99))="unavailable",LOWER(TRIM('Meta import'!H99))="denied",LOWER(TRIM('Meta import'!H99))="none",LOWER(TRIM('Meta import'!H99))="tbd",LOWER(TRIM('Meta import'!H99))="to be determined",LOWER(TRIM('Meta import'!H99))="-")),"adset_name",IF(OR('Meta import'!I99="",OR(LOWER(TRIM('Meta import'!I99))="unknown",LOWER(TRIM('Meta import'!I99))="not applicable",LOWER(TRIM('Meta import'!I99))="n/a",LOWER(TRIM('Meta import'!I99))="na",LOWER(TRIM('Meta import'!I99))="pending",LOWER(TRIM('Meta import'!I99))="unavailable",LOWER(TRIM('Meta import'!I99))="denied",LOWER(TRIM('Meta import'!I99))="none",LOWER(TRIM('Meta import'!I99))="tbd",LOWER(TRIM('Meta import'!I99))="to be determined",LOWER(TRIM('Meta import'!I99))="-")),"ad_id",IF(OR('Meta import'!J99="",OR(LOWER(TRIM('Meta import'!J99))="unknown",LOWER(TRIM('Meta import'!J99))="not applicable",LOWER(TRIM('Meta import'!J99))="n/a",LOWER(TRIM('Meta import'!J99))="na",LOWER(TRIM('Meta import'!J99))="pending",LOWER(TRIM('Meta import'!J99))="unavailable",LOWER(TRIM('Meta import'!J99))="denied",LOWER(TRIM('Meta import'!J99))="none",LOWER(TRIM('Meta import'!J99))="tbd",LOWER(TRIM('Meta import'!J99))="to be determined",LOWER(TRIM('Meta import'!J99))="-")),"ad_name",IF(OR('Meta import'!K99="",OR(LOWER(TRIM('Meta import'!K99))="unknown",LOWER(TRIM('Meta import'!K99))="not applicable",LOWER(TRIM('Meta import'!K99))="n/a",LOWER(TRIM('Meta import'!K99))="na",LOWER(TRIM('Meta import'!K99))="pending",LOWER(TRIM('Meta import'!K99))="unavailable",LOWER(TRIM('Meta import'!K99))="denied",LOWER(TRIM('Meta import'!K99))="none",LOWER(TRIM('Meta import'!K99))="tbd",LOWER(TRIM('Meta import'!K99))="to be determined",LOWER(TRIM('Meta import'!K99))="-")),"date_start",IF(OR('Meta import'!L99="",OR(LOWER(TRIM('Meta import'!L99))="unknown",LOWER(TRIM('Meta import'!L99))="not applicable",LOWER(TRIM('Meta import'!L99))="n/a",LOWER(TRIM('Meta import'!L99))="na",LOWER(TRIM('Meta import'!L99))="pending",LOWER(TRIM('Meta import'!L99))="unavailable",LOWER(TRIM('Meta import'!L99))="denied",LOWER(TRIM('Meta import'!L99))="none",LOWER(TRIM('Meta import'!L99))="tbd",LOWER(TRIM('Meta import'!L99))="to be determined",LOWER(TRIM('Meta import'!L99))="-")),"date_stop",IF(OR('Meta import'!M99="",OR(LOWER(TRIM('Meta import'!M99))="unknown",LOWER(TRIM('Meta import'!M99))="not applicable",LOWER(TRIM('Meta import'!M99))="n/a",LOWER(TRIM('Meta import'!M99))="na",LOWER(TRIM('Meta import'!M99))="pending",LOWER(TRIM('Meta import'!M99))="unavailable",LOWER(TRIM('Meta import'!M99))="denied",LOWER(TRIM('Meta import'!M99))="none",LOWER(TRIM('Meta import'!M99))="tbd",LOWER(TRIM('Meta import'!M99))="to be determined",LOWER(TRIM('Meta import'!M99))="-")),"currency",IF(OR('Meta import'!N99="",OR(LOWER(TRIM('Meta import'!N99))="unknown",LOWER(TRIM('Meta import'!N99))="not applicable",LOWER(TRIM('Meta import'!N99))="n/a",LOWER(TRIM('Meta import'!N99))="na",LOWER(TRIM('Meta import'!N99))="pending",LOWER(TRIM('Meta import'!N99))="unavailable",LOWER(TRIM('Meta import'!N99))="denied",LOWER(TRIM('Meta import'!N99))="none",LOWER(TRIM('Meta import'!N99))="tbd",LOWER(TRIM('Meta import'!N99))="to be determined",LOWER(TRIM('Meta import'!N99))="-")),"spend",IF(OR('Meta import'!O99="",OR(LOWER(TRIM('Meta import'!O99))="unknown",LOWER(TRIM('Meta import'!O99))="not applicable",LOWER(TRIM('Meta import'!O99))="n/a",LOWER(TRIM('Meta import'!O99))="na",LOWER(TRIM('Meta import'!O99))="pending",LOWER(TRIM('Meta import'!O99))="unavailable",LOWER(TRIM('Meta import'!O99))="denied",LOWER(TRIM('Meta import'!O99))="none",LOWER(TRIM('Meta import'!O99))="tbd",LOWER(TRIM('Meta import'!O99))="to be determined",LOWER(TRIM('Meta import'!O99))="-")),"impressions",IF(OR('Meta import'!P99="",OR(LOWER(TRIM('Meta import'!P99))="unknown",LOWER(TRIM('Meta import'!P99))="not applicable",LOWER(TRIM('Meta import'!P99))="n/a",LOWER(TRIM('Meta import'!P99))="na",LOWER(TRIM('Meta import'!P99))="pending",LOWER(TRIM('Meta import'!P99))="unavailable",LOWER(TRIM('Meta import'!P99))="denied",LOWER(TRIM('Meta import'!P99))="none",LOWER(TRIM('Meta import'!P99))="tbd",LOWER(TRIM('Meta import'!P99))="to be determined",LOWER(TRIM('Meta import'!P99))="-")),"link_clicks",IF(OR('Meta import'!Q99="",OR(LOWER(TRIM('Meta import'!Q99))="unknown",LOWER(TRIM('Meta import'!Q99))="not applicable",LOWER(TRIM('Meta import'!Q99))="n/a",LOWER(TRIM('Meta import'!Q99))="na",LOWER(TRIM('Meta import'!Q99))="pending",LOWER(TRIM('Meta import'!Q99))="unavailable",LOWER(TRIM('Meta import'!Q99))="denied",LOWER(TRIM('Meta import'!Q99))="none",LOWER(TRIM('Meta import'!Q99))="tbd",LOWER(TRIM('Meta import'!Q99))="to be determined",LOWER(TRIM('Meta import'!Q99))="-")),"platform_action_name",IF(OR('Meta import'!R99="",OR(LOWER(TRIM('Meta import'!R99))="unknown",LOWER(TRIM('Meta import'!R99))="not applicable",LOWER(TRIM('Meta import'!R99))="n/a",LOWER(TRIM('Meta import'!R99))="na",LOWER(TRIM('Meta import'!R99))="pending",LOWER(TRIM('Meta import'!R99))="unavailable",LOWER(TRIM('Meta import'!R99))="denied",LOWER(TRIM('Meta import'!R99))="none",LOWER(TRIM('Meta import'!R99))="tbd",LOWER(TRIM('Meta import'!R99))="to be determined",LOWER(TRIM('Meta import'!R99))="-")),"platform_attributed_actions","source_row_id")))))))))))))))))),IF(D131="INVALID_NUMERIC",IF(NOT(ISNUMBER('Meta import'!N99)),"spend",IF(OR(NOT(ISNUMBER('Meta import'!O99)),'Meta import'!O99&lt;&gt;INT('Meta import'!O99)),"impressions",IF(OR(NOT(ISNUMBER('Meta import'!P99)),'Meta import'!P99&lt;&gt;INT('Meta import'!P99)),"link_clicks",IF(OR(NOT(ISNUMBER('Meta import'!R99)),'Meta import'!R99&lt;&gt;INT('Meta import'!R99)),"platform_attributed_actions","spend")))),IF(D131="NEGATIVE_VALUE",IF('Meta import'!N99&lt;0,"spend",IF('Meta import'!O99&lt;0,"impressions",IF('Meta import'!P99&lt;0,"link_clicks",IF('Meta import'!R99&lt;0,"platform_attributed_actions","spend")))),IF(D131="DUPLICATE_GRAIN_GROUP","ad_id",IF(D131="MIXED_ACCOUNT","account_id",IF(D131="MIXED_CURRENCY","currency",IF(D131="OUT_OF_SCOPE_WINDOW","date_start",IF(D131="MIXED_ACTION","platform_action_name","source_row_id"))))))))</x:f>
        <x:v>source_row_id</x:v>
      </x:c>
      <x:c r="D131" t="str">
        <x:f>IF('Meta import'!T99="","",'Meta import'!T99)</x:f>
      </x:c>
      <x:c r="E131" t="str">
        <x:f>IF(D131="","","Hold")</x:f>
      </x:c>
      <x:c r="F131" t="str">
        <x:f>IF(D131="","","Resolve the cited source row and refresh the report.")</x:f>
      </x:c>
      <x:c r="G131" t="str">
        <x:f>IF(D131="","",B131&amp;" "&amp;C131&amp;" "&amp;D131)</x:f>
      </x:c>
    </x:row>
    <x:row r="132">
      <x:c r="A132" t="str">
        <x:v>meta</x:v>
      </x:c>
      <x:c r="B132" t="str">
        <x:f>IF('Meta import'!A100="","",'Meta import'!A100)</x:f>
      </x:c>
      <x:c r="C132" t="str">
        <x:f>IF(D132="MISSING_OR_PLACEHOLDER",IF(OR('Meta import'!A100="",OR(LOWER(TRIM('Meta import'!A100))="unknown",LOWER(TRIM('Meta import'!A100))="not applicable",LOWER(TRIM('Meta import'!A100))="n/a",LOWER(TRIM('Meta import'!A100))="na",LOWER(TRIM('Meta import'!A100))="pending",LOWER(TRIM('Meta import'!A100))="unavailable",LOWER(TRIM('Meta import'!A100))="denied",LOWER(TRIM('Meta import'!A100))="none",LOWER(TRIM('Meta import'!A100))="tbd",LOWER(TRIM('Meta import'!A100))="to be determined",LOWER(TRIM('Meta import'!A100))="-")),"source_row_id",IF(OR('Meta import'!B100="",OR(LOWER(TRIM('Meta import'!B100))="unknown",LOWER(TRIM('Meta import'!B100))="not applicable",LOWER(TRIM('Meta import'!B100))="n/a",LOWER(TRIM('Meta import'!B100))="na",LOWER(TRIM('Meta import'!B100))="pending",LOWER(TRIM('Meta import'!B100))="unavailable",LOWER(TRIM('Meta import'!B100))="denied",LOWER(TRIM('Meta import'!B100))="none",LOWER(TRIM('Meta import'!B100))="tbd",LOWER(TRIM('Meta import'!B100))="to be determined",LOWER(TRIM('Meta import'!B100))="-")),"source_file",IF(OR('Meta import'!C100="",OR(LOWER(TRIM('Meta import'!C100))="unknown",LOWER(TRIM('Meta import'!C100))="not applicable",LOWER(TRIM('Meta import'!C100))="n/a",LOWER(TRIM('Meta import'!C100))="na",LOWER(TRIM('Meta import'!C100))="pending",LOWER(TRIM('Meta import'!C100))="unavailable",LOWER(TRIM('Meta import'!C100))="denied",LOWER(TRIM('Meta import'!C100))="none",LOWER(TRIM('Meta import'!C100))="tbd",LOWER(TRIM('Meta import'!C100))="to be determined",LOWER(TRIM('Meta import'!C100))="-")),"source_reference",IF(OR('Meta import'!D100="",OR(LOWER(TRIM('Meta import'!D100))="unknown",LOWER(TRIM('Meta import'!D100))="not applicable",LOWER(TRIM('Meta import'!D100))="n/a",LOWER(TRIM('Meta import'!D100))="na",LOWER(TRIM('Meta import'!D100))="pending",LOWER(TRIM('Meta import'!D100))="unavailable",LOWER(TRIM('Meta import'!D100))="denied",LOWER(TRIM('Meta import'!D100))="none",LOWER(TRIM('Meta import'!D100))="tbd",LOWER(TRIM('Meta import'!D100))="to be determined",LOWER(TRIM('Meta import'!D100))="-")),"account_id",IF(OR('Meta import'!E100="",OR(LOWER(TRIM('Meta import'!E100))="unknown",LOWER(TRIM('Meta import'!E100))="not applicable",LOWER(TRIM('Meta import'!E100))="n/a",LOWER(TRIM('Meta import'!E100))="na",LOWER(TRIM('Meta import'!E100))="pending",LOWER(TRIM('Meta import'!E100))="unavailable",LOWER(TRIM('Meta import'!E100))="denied",LOWER(TRIM('Meta import'!E100))="none",LOWER(TRIM('Meta import'!E100))="tbd",LOWER(TRIM('Meta import'!E100))="to be determined",LOWER(TRIM('Meta import'!E100))="-")),"campaign_id",IF(OR('Meta import'!F100="",OR(LOWER(TRIM('Meta import'!F100))="unknown",LOWER(TRIM('Meta import'!F100))="not applicable",LOWER(TRIM('Meta import'!F100))="n/a",LOWER(TRIM('Meta import'!F100))="na",LOWER(TRIM('Meta import'!F100))="pending",LOWER(TRIM('Meta import'!F100))="unavailable",LOWER(TRIM('Meta import'!F100))="denied",LOWER(TRIM('Meta import'!F100))="none",LOWER(TRIM('Meta import'!F100))="tbd",LOWER(TRIM('Meta import'!F100))="to be determined",LOWER(TRIM('Meta import'!F100))="-")),"campaign_name",IF(OR('Meta import'!G100="",OR(LOWER(TRIM('Meta import'!G100))="unknown",LOWER(TRIM('Meta import'!G100))="not applicable",LOWER(TRIM('Meta import'!G100))="n/a",LOWER(TRIM('Meta import'!G100))="na",LOWER(TRIM('Meta import'!G100))="pending",LOWER(TRIM('Meta import'!G100))="unavailable",LOWER(TRIM('Meta import'!G100))="denied",LOWER(TRIM('Meta import'!G100))="none",LOWER(TRIM('Meta import'!G100))="tbd",LOWER(TRIM('Meta import'!G100))="to be determined",LOWER(TRIM('Meta import'!G100))="-")),"adset_id",IF(OR('Meta import'!H100="",OR(LOWER(TRIM('Meta import'!H100))="unknown",LOWER(TRIM('Meta import'!H100))="not applicable",LOWER(TRIM('Meta import'!H100))="n/a",LOWER(TRIM('Meta import'!H100))="na",LOWER(TRIM('Meta import'!H100))="pending",LOWER(TRIM('Meta import'!H100))="unavailable",LOWER(TRIM('Meta import'!H100))="denied",LOWER(TRIM('Meta import'!H100))="none",LOWER(TRIM('Meta import'!H100))="tbd",LOWER(TRIM('Meta import'!H100))="to be determined",LOWER(TRIM('Meta import'!H100))="-")),"adset_name",IF(OR('Meta import'!I100="",OR(LOWER(TRIM('Meta import'!I100))="unknown",LOWER(TRIM('Meta import'!I100))="not applicable",LOWER(TRIM('Meta import'!I100))="n/a",LOWER(TRIM('Meta import'!I100))="na",LOWER(TRIM('Meta import'!I100))="pending",LOWER(TRIM('Meta import'!I100))="unavailable",LOWER(TRIM('Meta import'!I100))="denied",LOWER(TRIM('Meta import'!I100))="none",LOWER(TRIM('Meta import'!I100))="tbd",LOWER(TRIM('Meta import'!I100))="to be determined",LOWER(TRIM('Meta import'!I100))="-")),"ad_id",IF(OR('Meta import'!J100="",OR(LOWER(TRIM('Meta import'!J100))="unknown",LOWER(TRIM('Meta import'!J100))="not applicable",LOWER(TRIM('Meta import'!J100))="n/a",LOWER(TRIM('Meta import'!J100))="na",LOWER(TRIM('Meta import'!J100))="pending",LOWER(TRIM('Meta import'!J100))="unavailable",LOWER(TRIM('Meta import'!J100))="denied",LOWER(TRIM('Meta import'!J100))="none",LOWER(TRIM('Meta import'!J100))="tbd",LOWER(TRIM('Meta import'!J100))="to be determined",LOWER(TRIM('Meta import'!J100))="-")),"ad_name",IF(OR('Meta import'!K100="",OR(LOWER(TRIM('Meta import'!K100))="unknown",LOWER(TRIM('Meta import'!K100))="not applicable",LOWER(TRIM('Meta import'!K100))="n/a",LOWER(TRIM('Meta import'!K100))="na",LOWER(TRIM('Meta import'!K100))="pending",LOWER(TRIM('Meta import'!K100))="unavailable",LOWER(TRIM('Meta import'!K100))="denied",LOWER(TRIM('Meta import'!K100))="none",LOWER(TRIM('Meta import'!K100))="tbd",LOWER(TRIM('Meta import'!K100))="to be determined",LOWER(TRIM('Meta import'!K100))="-")),"date_start",IF(OR('Meta import'!L100="",OR(LOWER(TRIM('Meta import'!L100))="unknown",LOWER(TRIM('Meta import'!L100))="not applicable",LOWER(TRIM('Meta import'!L100))="n/a",LOWER(TRIM('Meta import'!L100))="na",LOWER(TRIM('Meta import'!L100))="pending",LOWER(TRIM('Meta import'!L100))="unavailable",LOWER(TRIM('Meta import'!L100))="denied",LOWER(TRIM('Meta import'!L100))="none",LOWER(TRIM('Meta import'!L100))="tbd",LOWER(TRIM('Meta import'!L100))="to be determined",LOWER(TRIM('Meta import'!L100))="-")),"date_stop",IF(OR('Meta import'!M100="",OR(LOWER(TRIM('Meta import'!M100))="unknown",LOWER(TRIM('Meta import'!M100))="not applicable",LOWER(TRIM('Meta import'!M100))="n/a",LOWER(TRIM('Meta import'!M100))="na",LOWER(TRIM('Meta import'!M100))="pending",LOWER(TRIM('Meta import'!M100))="unavailable",LOWER(TRIM('Meta import'!M100))="denied",LOWER(TRIM('Meta import'!M100))="none",LOWER(TRIM('Meta import'!M100))="tbd",LOWER(TRIM('Meta import'!M100))="to be determined",LOWER(TRIM('Meta import'!M100))="-")),"currency",IF(OR('Meta import'!N100="",OR(LOWER(TRIM('Meta import'!N100))="unknown",LOWER(TRIM('Meta import'!N100))="not applicable",LOWER(TRIM('Meta import'!N100))="n/a",LOWER(TRIM('Meta import'!N100))="na",LOWER(TRIM('Meta import'!N100))="pending",LOWER(TRIM('Meta import'!N100))="unavailable",LOWER(TRIM('Meta import'!N100))="denied",LOWER(TRIM('Meta import'!N100))="none",LOWER(TRIM('Meta import'!N100))="tbd",LOWER(TRIM('Meta import'!N100))="to be determined",LOWER(TRIM('Meta import'!N100))="-")),"spend",IF(OR('Meta import'!O100="",OR(LOWER(TRIM('Meta import'!O100))="unknown",LOWER(TRIM('Meta import'!O100))="not applicable",LOWER(TRIM('Meta import'!O100))="n/a",LOWER(TRIM('Meta import'!O100))="na",LOWER(TRIM('Meta import'!O100))="pending",LOWER(TRIM('Meta import'!O100))="unavailable",LOWER(TRIM('Meta import'!O100))="denied",LOWER(TRIM('Meta import'!O100))="none",LOWER(TRIM('Meta import'!O100))="tbd",LOWER(TRIM('Meta import'!O100))="to be determined",LOWER(TRIM('Meta import'!O100))="-")),"impressions",IF(OR('Meta import'!P100="",OR(LOWER(TRIM('Meta import'!P100))="unknown",LOWER(TRIM('Meta import'!P100))="not applicable",LOWER(TRIM('Meta import'!P100))="n/a",LOWER(TRIM('Meta import'!P100))="na",LOWER(TRIM('Meta import'!P100))="pending",LOWER(TRIM('Meta import'!P100))="unavailable",LOWER(TRIM('Meta import'!P100))="denied",LOWER(TRIM('Meta import'!P100))="none",LOWER(TRIM('Meta import'!P100))="tbd",LOWER(TRIM('Meta import'!P100))="to be determined",LOWER(TRIM('Meta import'!P100))="-")),"link_clicks",IF(OR('Meta import'!Q100="",OR(LOWER(TRIM('Meta import'!Q100))="unknown",LOWER(TRIM('Meta import'!Q100))="not applicable",LOWER(TRIM('Meta import'!Q100))="n/a",LOWER(TRIM('Meta import'!Q100))="na",LOWER(TRIM('Meta import'!Q100))="pending",LOWER(TRIM('Meta import'!Q100))="unavailable",LOWER(TRIM('Meta import'!Q100))="denied",LOWER(TRIM('Meta import'!Q100))="none",LOWER(TRIM('Meta import'!Q100))="tbd",LOWER(TRIM('Meta import'!Q100))="to be determined",LOWER(TRIM('Meta import'!Q100))="-")),"platform_action_name",IF(OR('Meta import'!R100="",OR(LOWER(TRIM('Meta import'!R100))="unknown",LOWER(TRIM('Meta import'!R100))="not applicable",LOWER(TRIM('Meta import'!R100))="n/a",LOWER(TRIM('Meta import'!R100))="na",LOWER(TRIM('Meta import'!R100))="pending",LOWER(TRIM('Meta import'!R100))="unavailable",LOWER(TRIM('Meta import'!R100))="denied",LOWER(TRIM('Meta import'!R100))="none",LOWER(TRIM('Meta import'!R100))="tbd",LOWER(TRIM('Meta import'!R100))="to be determined",LOWER(TRIM('Meta import'!R100))="-")),"platform_attributed_actions","source_row_id")))))))))))))))))),IF(D132="INVALID_NUMERIC",IF(NOT(ISNUMBER('Meta import'!N100)),"spend",IF(OR(NOT(ISNUMBER('Meta import'!O100)),'Meta import'!O100&lt;&gt;INT('Meta import'!O100)),"impressions",IF(OR(NOT(ISNUMBER('Meta import'!P100)),'Meta import'!P100&lt;&gt;INT('Meta import'!P100)),"link_clicks",IF(OR(NOT(ISNUMBER('Meta import'!R100)),'Meta import'!R100&lt;&gt;INT('Meta import'!R100)),"platform_attributed_actions","spend")))),IF(D132="NEGATIVE_VALUE",IF('Meta import'!N100&lt;0,"spend",IF('Meta import'!O100&lt;0,"impressions",IF('Meta import'!P100&lt;0,"link_clicks",IF('Meta import'!R100&lt;0,"platform_attributed_actions","spend")))),IF(D132="DUPLICATE_GRAIN_GROUP","ad_id",IF(D132="MIXED_ACCOUNT","account_id",IF(D132="MIXED_CURRENCY","currency",IF(D132="OUT_OF_SCOPE_WINDOW","date_start",IF(D132="MIXED_ACTION","platform_action_name","source_row_id"))))))))</x:f>
        <x:v>source_row_id</x:v>
      </x:c>
      <x:c r="D132" t="str">
        <x:f>IF('Meta import'!T100="","",'Meta import'!T100)</x:f>
      </x:c>
      <x:c r="E132" t="str">
        <x:f>IF(D132="","","Hold")</x:f>
      </x:c>
      <x:c r="F132" t="str">
        <x:f>IF(D132="","","Resolve the cited source row and refresh the report.")</x:f>
      </x:c>
      <x:c r="G132" t="str">
        <x:f>IF(D132="","",B132&amp;" "&amp;C132&amp;" "&amp;D132)</x:f>
      </x:c>
    </x:row>
    <x:row r="133">
      <x:c r="A133" t="str">
        <x:v>meta</x:v>
      </x:c>
      <x:c r="B133" t="str">
        <x:f>IF('Meta import'!A101="","",'Meta import'!A101)</x:f>
      </x:c>
      <x:c r="C133" t="str">
        <x:f>IF(D133="MISSING_OR_PLACEHOLDER",IF(OR('Meta import'!A101="",OR(LOWER(TRIM('Meta import'!A101))="unknown",LOWER(TRIM('Meta import'!A101))="not applicable",LOWER(TRIM('Meta import'!A101))="n/a",LOWER(TRIM('Meta import'!A101))="na",LOWER(TRIM('Meta import'!A101))="pending",LOWER(TRIM('Meta import'!A101))="unavailable",LOWER(TRIM('Meta import'!A101))="denied",LOWER(TRIM('Meta import'!A101))="none",LOWER(TRIM('Meta import'!A101))="tbd",LOWER(TRIM('Meta import'!A101))="to be determined",LOWER(TRIM('Meta import'!A101))="-")),"source_row_id",IF(OR('Meta import'!B101="",OR(LOWER(TRIM('Meta import'!B101))="unknown",LOWER(TRIM('Meta import'!B101))="not applicable",LOWER(TRIM('Meta import'!B101))="n/a",LOWER(TRIM('Meta import'!B101))="na",LOWER(TRIM('Meta import'!B101))="pending",LOWER(TRIM('Meta import'!B101))="unavailable",LOWER(TRIM('Meta import'!B101))="denied",LOWER(TRIM('Meta import'!B101))="none",LOWER(TRIM('Meta import'!B101))="tbd",LOWER(TRIM('Meta import'!B101))="to be determined",LOWER(TRIM('Meta import'!B101))="-")),"source_file",IF(OR('Meta import'!C101="",OR(LOWER(TRIM('Meta import'!C101))="unknown",LOWER(TRIM('Meta import'!C101))="not applicable",LOWER(TRIM('Meta import'!C101))="n/a",LOWER(TRIM('Meta import'!C101))="na",LOWER(TRIM('Meta import'!C101))="pending",LOWER(TRIM('Meta import'!C101))="unavailable",LOWER(TRIM('Meta import'!C101))="denied",LOWER(TRIM('Meta import'!C101))="none",LOWER(TRIM('Meta import'!C101))="tbd",LOWER(TRIM('Meta import'!C101))="to be determined",LOWER(TRIM('Meta import'!C101))="-")),"source_reference",IF(OR('Meta import'!D101="",OR(LOWER(TRIM('Meta import'!D101))="unknown",LOWER(TRIM('Meta import'!D101))="not applicable",LOWER(TRIM('Meta import'!D101))="n/a",LOWER(TRIM('Meta import'!D101))="na",LOWER(TRIM('Meta import'!D101))="pending",LOWER(TRIM('Meta import'!D101))="unavailable",LOWER(TRIM('Meta import'!D101))="denied",LOWER(TRIM('Meta import'!D101))="none",LOWER(TRIM('Meta import'!D101))="tbd",LOWER(TRIM('Meta import'!D101))="to be determined",LOWER(TRIM('Meta import'!D101))="-")),"account_id",IF(OR('Meta import'!E101="",OR(LOWER(TRIM('Meta import'!E101))="unknown",LOWER(TRIM('Meta import'!E101))="not applicable",LOWER(TRIM('Meta import'!E101))="n/a",LOWER(TRIM('Meta import'!E101))="na",LOWER(TRIM('Meta import'!E101))="pending",LOWER(TRIM('Meta import'!E101))="unavailable",LOWER(TRIM('Meta import'!E101))="denied",LOWER(TRIM('Meta import'!E101))="none",LOWER(TRIM('Meta import'!E101))="tbd",LOWER(TRIM('Meta import'!E101))="to be determined",LOWER(TRIM('Meta import'!E101))="-")),"campaign_id",IF(OR('Meta import'!F101="",OR(LOWER(TRIM('Meta import'!F101))="unknown",LOWER(TRIM('Meta import'!F101))="not applicable",LOWER(TRIM('Meta import'!F101))="n/a",LOWER(TRIM('Meta import'!F101))="na",LOWER(TRIM('Meta import'!F101))="pending",LOWER(TRIM('Meta import'!F101))="unavailable",LOWER(TRIM('Meta import'!F101))="denied",LOWER(TRIM('Meta import'!F101))="none",LOWER(TRIM('Meta import'!F101))="tbd",LOWER(TRIM('Meta import'!F101))="to be determined",LOWER(TRIM('Meta import'!F101))="-")),"campaign_name",IF(OR('Meta import'!G101="",OR(LOWER(TRIM('Meta import'!G101))="unknown",LOWER(TRIM('Meta import'!G101))="not applicable",LOWER(TRIM('Meta import'!G101))="n/a",LOWER(TRIM('Meta import'!G101))="na",LOWER(TRIM('Meta import'!G101))="pending",LOWER(TRIM('Meta import'!G101))="unavailable",LOWER(TRIM('Meta import'!G101))="denied",LOWER(TRIM('Meta import'!G101))="none",LOWER(TRIM('Meta import'!G101))="tbd",LOWER(TRIM('Meta import'!G101))="to be determined",LOWER(TRIM('Meta import'!G101))="-")),"adset_id",IF(OR('Meta import'!H101="",OR(LOWER(TRIM('Meta import'!H101))="unknown",LOWER(TRIM('Meta import'!H101))="not applicable",LOWER(TRIM('Meta import'!H101))="n/a",LOWER(TRIM('Meta import'!H101))="na",LOWER(TRIM('Meta import'!H101))="pending",LOWER(TRIM('Meta import'!H101))="unavailable",LOWER(TRIM('Meta import'!H101))="denied",LOWER(TRIM('Meta import'!H101))="none",LOWER(TRIM('Meta import'!H101))="tbd",LOWER(TRIM('Meta import'!H101))="to be determined",LOWER(TRIM('Meta import'!H101))="-")),"adset_name",IF(OR('Meta import'!I101="",OR(LOWER(TRIM('Meta import'!I101))="unknown",LOWER(TRIM('Meta import'!I101))="not applicable",LOWER(TRIM('Meta import'!I101))="n/a",LOWER(TRIM('Meta import'!I101))="na",LOWER(TRIM('Meta import'!I101))="pending",LOWER(TRIM('Meta import'!I101))="unavailable",LOWER(TRIM('Meta import'!I101))="denied",LOWER(TRIM('Meta import'!I101))="none",LOWER(TRIM('Meta import'!I101))="tbd",LOWER(TRIM('Meta import'!I101))="to be determined",LOWER(TRIM('Meta import'!I101))="-")),"ad_id",IF(OR('Meta import'!J101="",OR(LOWER(TRIM('Meta import'!J101))="unknown",LOWER(TRIM('Meta import'!J101))="not applicable",LOWER(TRIM('Meta import'!J101))="n/a",LOWER(TRIM('Meta import'!J101))="na",LOWER(TRIM('Meta import'!J101))="pending",LOWER(TRIM('Meta import'!J101))="unavailable",LOWER(TRIM('Meta import'!J101))="denied",LOWER(TRIM('Meta import'!J101))="none",LOWER(TRIM('Meta import'!J101))="tbd",LOWER(TRIM('Meta import'!J101))="to be determined",LOWER(TRIM('Meta import'!J101))="-")),"ad_name",IF(OR('Meta import'!K101="",OR(LOWER(TRIM('Meta import'!K101))="unknown",LOWER(TRIM('Meta import'!K101))="not applicable",LOWER(TRIM('Meta import'!K101))="n/a",LOWER(TRIM('Meta import'!K101))="na",LOWER(TRIM('Meta import'!K101))="pending",LOWER(TRIM('Meta import'!K101))="unavailable",LOWER(TRIM('Meta import'!K101))="denied",LOWER(TRIM('Meta import'!K101))="none",LOWER(TRIM('Meta import'!K101))="tbd",LOWER(TRIM('Meta import'!K101))="to be determined",LOWER(TRIM('Meta import'!K101))="-")),"date_start",IF(OR('Meta import'!L101="",OR(LOWER(TRIM('Meta import'!L101))="unknown",LOWER(TRIM('Meta import'!L101))="not applicable",LOWER(TRIM('Meta import'!L101))="n/a",LOWER(TRIM('Meta import'!L101))="na",LOWER(TRIM('Meta import'!L101))="pending",LOWER(TRIM('Meta import'!L101))="unavailable",LOWER(TRIM('Meta import'!L101))="denied",LOWER(TRIM('Meta import'!L101))="none",LOWER(TRIM('Meta import'!L101))="tbd",LOWER(TRIM('Meta import'!L101))="to be determined",LOWER(TRIM('Meta import'!L101))="-")),"date_stop",IF(OR('Meta import'!M101="",OR(LOWER(TRIM('Meta import'!M101))="unknown",LOWER(TRIM('Meta import'!M101))="not applicable",LOWER(TRIM('Meta import'!M101))="n/a",LOWER(TRIM('Meta import'!M101))="na",LOWER(TRIM('Meta import'!M101))="pending",LOWER(TRIM('Meta import'!M101))="unavailable",LOWER(TRIM('Meta import'!M101))="denied",LOWER(TRIM('Meta import'!M101))="none",LOWER(TRIM('Meta import'!M101))="tbd",LOWER(TRIM('Meta import'!M101))="to be determined",LOWER(TRIM('Meta import'!M101))="-")),"currency",IF(OR('Meta import'!N101="",OR(LOWER(TRIM('Meta import'!N101))="unknown",LOWER(TRIM('Meta import'!N101))="not applicable",LOWER(TRIM('Meta import'!N101))="n/a",LOWER(TRIM('Meta import'!N101))="na",LOWER(TRIM('Meta import'!N101))="pending",LOWER(TRIM('Meta import'!N101))="unavailable",LOWER(TRIM('Meta import'!N101))="denied",LOWER(TRIM('Meta import'!N101))="none",LOWER(TRIM('Meta import'!N101))="tbd",LOWER(TRIM('Meta import'!N101))="to be determined",LOWER(TRIM('Meta import'!N101))="-")),"spend",IF(OR('Meta import'!O101="",OR(LOWER(TRIM('Meta import'!O101))="unknown",LOWER(TRIM('Meta import'!O101))="not applicable",LOWER(TRIM('Meta import'!O101))="n/a",LOWER(TRIM('Meta import'!O101))="na",LOWER(TRIM('Meta import'!O101))="pending",LOWER(TRIM('Meta import'!O101))="unavailable",LOWER(TRIM('Meta import'!O101))="denied",LOWER(TRIM('Meta import'!O101))="none",LOWER(TRIM('Meta import'!O101))="tbd",LOWER(TRIM('Meta import'!O101))="to be determined",LOWER(TRIM('Meta import'!O101))="-")),"impressions",IF(OR('Meta import'!P101="",OR(LOWER(TRIM('Meta import'!P101))="unknown",LOWER(TRIM('Meta import'!P101))="not applicable",LOWER(TRIM('Meta import'!P101))="n/a",LOWER(TRIM('Meta import'!P101))="na",LOWER(TRIM('Meta import'!P101))="pending",LOWER(TRIM('Meta import'!P101))="unavailable",LOWER(TRIM('Meta import'!P101))="denied",LOWER(TRIM('Meta import'!P101))="none",LOWER(TRIM('Meta import'!P101))="tbd",LOWER(TRIM('Meta import'!P101))="to be determined",LOWER(TRIM('Meta import'!P101))="-")),"link_clicks",IF(OR('Meta import'!Q101="",OR(LOWER(TRIM('Meta import'!Q101))="unknown",LOWER(TRIM('Meta import'!Q101))="not applicable",LOWER(TRIM('Meta import'!Q101))="n/a",LOWER(TRIM('Meta import'!Q101))="na",LOWER(TRIM('Meta import'!Q101))="pending",LOWER(TRIM('Meta import'!Q101))="unavailable",LOWER(TRIM('Meta import'!Q101))="denied",LOWER(TRIM('Meta import'!Q101))="none",LOWER(TRIM('Meta import'!Q101))="tbd",LOWER(TRIM('Meta import'!Q101))="to be determined",LOWER(TRIM('Meta import'!Q101))="-")),"platform_action_name",IF(OR('Meta import'!R101="",OR(LOWER(TRIM('Meta import'!R101))="unknown",LOWER(TRIM('Meta import'!R101))="not applicable",LOWER(TRIM('Meta import'!R101))="n/a",LOWER(TRIM('Meta import'!R101))="na",LOWER(TRIM('Meta import'!R101))="pending",LOWER(TRIM('Meta import'!R101))="unavailable",LOWER(TRIM('Meta import'!R101))="denied",LOWER(TRIM('Meta import'!R101))="none",LOWER(TRIM('Meta import'!R101))="tbd",LOWER(TRIM('Meta import'!R101))="to be determined",LOWER(TRIM('Meta import'!R101))="-")),"platform_attributed_actions","source_row_id")))))))))))))))))),IF(D133="INVALID_NUMERIC",IF(NOT(ISNUMBER('Meta import'!N101)),"spend",IF(OR(NOT(ISNUMBER('Meta import'!O101)),'Meta import'!O101&lt;&gt;INT('Meta import'!O101)),"impressions",IF(OR(NOT(ISNUMBER('Meta import'!P101)),'Meta import'!P101&lt;&gt;INT('Meta import'!P101)),"link_clicks",IF(OR(NOT(ISNUMBER('Meta import'!R101)),'Meta import'!R101&lt;&gt;INT('Meta import'!R101)),"platform_attributed_actions","spend")))),IF(D133="NEGATIVE_VALUE",IF('Meta import'!N101&lt;0,"spend",IF('Meta import'!O101&lt;0,"impressions",IF('Meta import'!P101&lt;0,"link_clicks",IF('Meta import'!R101&lt;0,"platform_attributed_actions","spend")))),IF(D133="DUPLICATE_GRAIN_GROUP","ad_id",IF(D133="MIXED_ACCOUNT","account_id",IF(D133="MIXED_CURRENCY","currency",IF(D133="OUT_OF_SCOPE_WINDOW","date_start",IF(D133="MIXED_ACTION","platform_action_name","source_row_id"))))))))</x:f>
        <x:v>source_row_id</x:v>
      </x:c>
      <x:c r="D133" t="str">
        <x:f>IF('Meta import'!T101="","",'Meta import'!T101)</x:f>
      </x:c>
      <x:c r="E133" t="str">
        <x:f>IF(D133="","","Hold")</x:f>
      </x:c>
      <x:c r="F133" t="str">
        <x:f>IF(D133="","","Resolve the cited source row and refresh the report.")</x:f>
      </x:c>
      <x:c r="G133" t="str">
        <x:f>IF(D133="","",B133&amp;" "&amp;C133&amp;" "&amp;D133)</x:f>
      </x:c>
    </x:row>
    <x:row r="134">
      <x:c r="A134" t="str">
        <x:v>crm</x:v>
      </x:c>
      <x:c r="B134" t="str">
        <x:f>IF('CRM outcomes'!A2="","",'CRM outcomes'!A2)</x:f>
      </x:c>
      <x:c r="C134" t="str">
        <x:f>IF(D134="INVALID_STAGE_STATE",IF(AND('CRM outcomes'!H2&lt;&gt;"Yes",'CRM outcomes'!H2&lt;&gt;"No",'CRM outcomes'!H2&lt;&gt;"Unknown"),"qualified_state",IF(AND('CRM outcomes'!J2&lt;&gt;"Yes",'CRM outcomes'!J2&lt;&gt;"No",'CRM outcomes'!J2&lt;&gt;"Unknown"),"booked_state",IF(AND('CRM outcomes'!L2&lt;&gt;"Yes",'CRM outcomes'!L2&lt;&gt;"No",'CRM outcomes'!L2&lt;&gt;"Unknown"),"held_state","opportunity_state"))),IF(D134="INVALID_YES_TIMESTAMP",IF(AND('CRM outcomes'!H2="Yes",OR('CRM outcomes'!I2="",'CRM outcomes'!I2&lt;'CRM outcomes'!D2,'CRM outcomes'!I2&gt;'Report setup'!$B$9)),"qualified_at",IF(AND('CRM outcomes'!J2="Yes",OR('CRM outcomes'!K2="",'CRM outcomes'!K2&lt;'CRM outcomes'!D2,'CRM outcomes'!K2&gt;'Report setup'!$B$9)),"booked_at",IF(AND('CRM outcomes'!L2="Yes",OR('CRM outcomes'!M2="",'CRM outcomes'!M2&lt;'CRM outcomes'!D2,'CRM outcomes'!M2&gt;'Report setup'!$B$9)),"held_at","opportunity_at"))),IF(D134="PARENT_NOT_YES",IF(AND('CRM outcomes'!J2="Yes",'CRM outcomes'!H2&lt;&gt;"Yes"),"booked_state",IF(AND('CRM outcomes'!L2="Yes",'CRM outcomes'!J2&lt;&gt;"Yes"),"held_state","opportunity_state")),IF(D134="UNMATCHED_OR_AMBIGUOUS_AD","captured_ad_id",IF(D134="DUPLICATE_CRM_KEY","crm_record_id","source_row_id")))))</x:f>
        <x:v>source_row_id</x:v>
      </x:c>
      <x:c r="D134" t="str">
        <x:f>IF('CRM outcomes'!S2="MAPPING_EVIDENCE","",IF('CRM outcomes'!S2="","",'CRM outcomes'!S2))</x:f>
      </x:c>
      <x:c r="E134" t="str">
        <x:f>IF(D134="","","Hold")</x:f>
      </x:c>
      <x:c r="F134" t="str">
        <x:f>IF(D134="","","Resolve the cited source row and refresh the report.")</x:f>
      </x:c>
      <x:c r="G134" t="str">
        <x:f>IF(D134="","",B134&amp;" "&amp;C134&amp;" "&amp;D134)</x:f>
      </x:c>
    </x:row>
    <x:row r="135">
      <x:c r="A135" t="str">
        <x:v>crm</x:v>
      </x:c>
      <x:c r="B135" t="str">
        <x:f>IF('CRM outcomes'!A3="","",'CRM outcomes'!A3)</x:f>
      </x:c>
      <x:c r="C135" t="str">
        <x:f>IF(D135="INVALID_STAGE_STATE",IF(AND('CRM outcomes'!H3&lt;&gt;"Yes",'CRM outcomes'!H3&lt;&gt;"No",'CRM outcomes'!H3&lt;&gt;"Unknown"),"qualified_state",IF(AND('CRM outcomes'!J3&lt;&gt;"Yes",'CRM outcomes'!J3&lt;&gt;"No",'CRM outcomes'!J3&lt;&gt;"Unknown"),"booked_state",IF(AND('CRM outcomes'!L3&lt;&gt;"Yes",'CRM outcomes'!L3&lt;&gt;"No",'CRM outcomes'!L3&lt;&gt;"Unknown"),"held_state","opportunity_state"))),IF(D135="INVALID_YES_TIMESTAMP",IF(AND('CRM outcomes'!H3="Yes",OR('CRM outcomes'!I3="",'CRM outcomes'!I3&lt;'CRM outcomes'!D3,'CRM outcomes'!I3&gt;'Report setup'!$B$9)),"qualified_at",IF(AND('CRM outcomes'!J3="Yes",OR('CRM outcomes'!K3="",'CRM outcomes'!K3&lt;'CRM outcomes'!D3,'CRM outcomes'!K3&gt;'Report setup'!$B$9)),"booked_at",IF(AND('CRM outcomes'!L3="Yes",OR('CRM outcomes'!M3="",'CRM outcomes'!M3&lt;'CRM outcomes'!D3,'CRM outcomes'!M3&gt;'Report setup'!$B$9)),"held_at","opportunity_at"))),IF(D135="PARENT_NOT_YES",IF(AND('CRM outcomes'!J3="Yes",'CRM outcomes'!H3&lt;&gt;"Yes"),"booked_state",IF(AND('CRM outcomes'!L3="Yes",'CRM outcomes'!J3&lt;&gt;"Yes"),"held_state","opportunity_state")),IF(D135="UNMATCHED_OR_AMBIGUOUS_AD","captured_ad_id",IF(D135="DUPLICATE_CRM_KEY","crm_record_id","source_row_id")))))</x:f>
        <x:v>source_row_id</x:v>
      </x:c>
      <x:c r="D135" t="str">
        <x:f>IF('CRM outcomes'!S3="MAPPING_EVIDENCE","",IF('CRM outcomes'!S3="","",'CRM outcomes'!S3))</x:f>
      </x:c>
      <x:c r="E135" t="str">
        <x:f>IF(D135="","","Hold")</x:f>
      </x:c>
      <x:c r="F135" t="str">
        <x:f>IF(D135="","","Resolve the cited source row and refresh the report.")</x:f>
      </x:c>
      <x:c r="G135" t="str">
        <x:f>IF(D135="","",B135&amp;" "&amp;C135&amp;" "&amp;D135)</x:f>
      </x:c>
    </x:row>
    <x:row r="136">
      <x:c r="A136" t="str">
        <x:v>crm</x:v>
      </x:c>
      <x:c r="B136" t="str">
        <x:f>IF('CRM outcomes'!A4="","",'CRM outcomes'!A4)</x:f>
      </x:c>
      <x:c r="C136" t="str">
        <x:f>IF(D136="INVALID_STAGE_STATE",IF(AND('CRM outcomes'!H4&lt;&gt;"Yes",'CRM outcomes'!H4&lt;&gt;"No",'CRM outcomes'!H4&lt;&gt;"Unknown"),"qualified_state",IF(AND('CRM outcomes'!J4&lt;&gt;"Yes",'CRM outcomes'!J4&lt;&gt;"No",'CRM outcomes'!J4&lt;&gt;"Unknown"),"booked_state",IF(AND('CRM outcomes'!L4&lt;&gt;"Yes",'CRM outcomes'!L4&lt;&gt;"No",'CRM outcomes'!L4&lt;&gt;"Unknown"),"held_state","opportunity_state"))),IF(D136="INVALID_YES_TIMESTAMP",IF(AND('CRM outcomes'!H4="Yes",OR('CRM outcomes'!I4="",'CRM outcomes'!I4&lt;'CRM outcomes'!D4,'CRM outcomes'!I4&gt;'Report setup'!$B$9)),"qualified_at",IF(AND('CRM outcomes'!J4="Yes",OR('CRM outcomes'!K4="",'CRM outcomes'!K4&lt;'CRM outcomes'!D4,'CRM outcomes'!K4&gt;'Report setup'!$B$9)),"booked_at",IF(AND('CRM outcomes'!L4="Yes",OR('CRM outcomes'!M4="",'CRM outcomes'!M4&lt;'CRM outcomes'!D4,'CRM outcomes'!M4&gt;'Report setup'!$B$9)),"held_at","opportunity_at"))),IF(D136="PARENT_NOT_YES",IF(AND('CRM outcomes'!J4="Yes",'CRM outcomes'!H4&lt;&gt;"Yes"),"booked_state",IF(AND('CRM outcomes'!L4="Yes",'CRM outcomes'!J4&lt;&gt;"Yes"),"held_state","opportunity_state")),IF(D136="UNMATCHED_OR_AMBIGUOUS_AD","captured_ad_id",IF(D136="DUPLICATE_CRM_KEY","crm_record_id","source_row_id")))))</x:f>
        <x:v>source_row_id</x:v>
      </x:c>
      <x:c r="D136" t="str">
        <x:f>IF('CRM outcomes'!S4="MAPPING_EVIDENCE","",IF('CRM outcomes'!S4="","",'CRM outcomes'!S4))</x:f>
      </x:c>
      <x:c r="E136" t="str">
        <x:f>IF(D136="","","Hold")</x:f>
      </x:c>
      <x:c r="F136" t="str">
        <x:f>IF(D136="","","Resolve the cited source row and refresh the report.")</x:f>
      </x:c>
      <x:c r="G136" t="str">
        <x:f>IF(D136="","",B136&amp;" "&amp;C136&amp;" "&amp;D136)</x:f>
      </x:c>
    </x:row>
    <x:row r="137">
      <x:c r="A137" t="str">
        <x:v>crm</x:v>
      </x:c>
      <x:c r="B137" t="str">
        <x:f>IF('CRM outcomes'!A5="","",'CRM outcomes'!A5)</x:f>
      </x:c>
      <x:c r="C137" t="str">
        <x:f>IF(D137="INVALID_STAGE_STATE",IF(AND('CRM outcomes'!H5&lt;&gt;"Yes",'CRM outcomes'!H5&lt;&gt;"No",'CRM outcomes'!H5&lt;&gt;"Unknown"),"qualified_state",IF(AND('CRM outcomes'!J5&lt;&gt;"Yes",'CRM outcomes'!J5&lt;&gt;"No",'CRM outcomes'!J5&lt;&gt;"Unknown"),"booked_state",IF(AND('CRM outcomes'!L5&lt;&gt;"Yes",'CRM outcomes'!L5&lt;&gt;"No",'CRM outcomes'!L5&lt;&gt;"Unknown"),"held_state","opportunity_state"))),IF(D137="INVALID_YES_TIMESTAMP",IF(AND('CRM outcomes'!H5="Yes",OR('CRM outcomes'!I5="",'CRM outcomes'!I5&lt;'CRM outcomes'!D5,'CRM outcomes'!I5&gt;'Report setup'!$B$9)),"qualified_at",IF(AND('CRM outcomes'!J5="Yes",OR('CRM outcomes'!K5="",'CRM outcomes'!K5&lt;'CRM outcomes'!D5,'CRM outcomes'!K5&gt;'Report setup'!$B$9)),"booked_at",IF(AND('CRM outcomes'!L5="Yes",OR('CRM outcomes'!M5="",'CRM outcomes'!M5&lt;'CRM outcomes'!D5,'CRM outcomes'!M5&gt;'Report setup'!$B$9)),"held_at","opportunity_at"))),IF(D137="PARENT_NOT_YES",IF(AND('CRM outcomes'!J5="Yes",'CRM outcomes'!H5&lt;&gt;"Yes"),"booked_state",IF(AND('CRM outcomes'!L5="Yes",'CRM outcomes'!J5&lt;&gt;"Yes"),"held_state","opportunity_state")),IF(D137="UNMATCHED_OR_AMBIGUOUS_AD","captured_ad_id",IF(D137="DUPLICATE_CRM_KEY","crm_record_id","source_row_id")))))</x:f>
        <x:v>source_row_id</x:v>
      </x:c>
      <x:c r="D137" t="str">
        <x:f>IF('CRM outcomes'!S5="MAPPING_EVIDENCE","",IF('CRM outcomes'!S5="","",'CRM outcomes'!S5))</x:f>
      </x:c>
      <x:c r="E137" t="str">
        <x:f>IF(D137="","","Hold")</x:f>
      </x:c>
      <x:c r="F137" t="str">
        <x:f>IF(D137="","","Resolve the cited source row and refresh the report.")</x:f>
      </x:c>
      <x:c r="G137" t="str">
        <x:f>IF(D137="","",B137&amp;" "&amp;C137&amp;" "&amp;D137)</x:f>
      </x:c>
    </x:row>
    <x:row r="138">
      <x:c r="A138" t="str">
        <x:v>crm</x:v>
      </x:c>
      <x:c r="B138" t="str">
        <x:f>IF('CRM outcomes'!A6="","",'CRM outcomes'!A6)</x:f>
      </x:c>
      <x:c r="C138" t="str">
        <x:f>IF(D138="INVALID_STAGE_STATE",IF(AND('CRM outcomes'!H6&lt;&gt;"Yes",'CRM outcomes'!H6&lt;&gt;"No",'CRM outcomes'!H6&lt;&gt;"Unknown"),"qualified_state",IF(AND('CRM outcomes'!J6&lt;&gt;"Yes",'CRM outcomes'!J6&lt;&gt;"No",'CRM outcomes'!J6&lt;&gt;"Unknown"),"booked_state",IF(AND('CRM outcomes'!L6&lt;&gt;"Yes",'CRM outcomes'!L6&lt;&gt;"No",'CRM outcomes'!L6&lt;&gt;"Unknown"),"held_state","opportunity_state"))),IF(D138="INVALID_YES_TIMESTAMP",IF(AND('CRM outcomes'!H6="Yes",OR('CRM outcomes'!I6="",'CRM outcomes'!I6&lt;'CRM outcomes'!D6,'CRM outcomes'!I6&gt;'Report setup'!$B$9)),"qualified_at",IF(AND('CRM outcomes'!J6="Yes",OR('CRM outcomes'!K6="",'CRM outcomes'!K6&lt;'CRM outcomes'!D6,'CRM outcomes'!K6&gt;'Report setup'!$B$9)),"booked_at",IF(AND('CRM outcomes'!L6="Yes",OR('CRM outcomes'!M6="",'CRM outcomes'!M6&lt;'CRM outcomes'!D6,'CRM outcomes'!M6&gt;'Report setup'!$B$9)),"held_at","opportunity_at"))),IF(D138="PARENT_NOT_YES",IF(AND('CRM outcomes'!J6="Yes",'CRM outcomes'!H6&lt;&gt;"Yes"),"booked_state",IF(AND('CRM outcomes'!L6="Yes",'CRM outcomes'!J6&lt;&gt;"Yes"),"held_state","opportunity_state")),IF(D138="UNMATCHED_OR_AMBIGUOUS_AD","captured_ad_id",IF(D138="DUPLICATE_CRM_KEY","crm_record_id","source_row_id")))))</x:f>
        <x:v>source_row_id</x:v>
      </x:c>
      <x:c r="D138" t="str">
        <x:f>IF('CRM outcomes'!S6="MAPPING_EVIDENCE","",IF('CRM outcomes'!S6="","",'CRM outcomes'!S6))</x:f>
      </x:c>
      <x:c r="E138" t="str">
        <x:f>IF(D138="","","Hold")</x:f>
      </x:c>
      <x:c r="F138" t="str">
        <x:f>IF(D138="","","Resolve the cited source row and refresh the report.")</x:f>
      </x:c>
      <x:c r="G138" t="str">
        <x:f>IF(D138="","",B138&amp;" "&amp;C138&amp;" "&amp;D138)</x:f>
      </x:c>
    </x:row>
    <x:row r="139">
      <x:c r="A139" t="str">
        <x:v>crm</x:v>
      </x:c>
      <x:c r="B139" t="str">
        <x:f>IF('CRM outcomes'!A7="","",'CRM outcomes'!A7)</x:f>
      </x:c>
      <x:c r="C139" t="str">
        <x:f>IF(D139="INVALID_STAGE_STATE",IF(AND('CRM outcomes'!H7&lt;&gt;"Yes",'CRM outcomes'!H7&lt;&gt;"No",'CRM outcomes'!H7&lt;&gt;"Unknown"),"qualified_state",IF(AND('CRM outcomes'!J7&lt;&gt;"Yes",'CRM outcomes'!J7&lt;&gt;"No",'CRM outcomes'!J7&lt;&gt;"Unknown"),"booked_state",IF(AND('CRM outcomes'!L7&lt;&gt;"Yes",'CRM outcomes'!L7&lt;&gt;"No",'CRM outcomes'!L7&lt;&gt;"Unknown"),"held_state","opportunity_state"))),IF(D139="INVALID_YES_TIMESTAMP",IF(AND('CRM outcomes'!H7="Yes",OR('CRM outcomes'!I7="",'CRM outcomes'!I7&lt;'CRM outcomes'!D7,'CRM outcomes'!I7&gt;'Report setup'!$B$9)),"qualified_at",IF(AND('CRM outcomes'!J7="Yes",OR('CRM outcomes'!K7="",'CRM outcomes'!K7&lt;'CRM outcomes'!D7,'CRM outcomes'!K7&gt;'Report setup'!$B$9)),"booked_at",IF(AND('CRM outcomes'!L7="Yes",OR('CRM outcomes'!M7="",'CRM outcomes'!M7&lt;'CRM outcomes'!D7,'CRM outcomes'!M7&gt;'Report setup'!$B$9)),"held_at","opportunity_at"))),IF(D139="PARENT_NOT_YES",IF(AND('CRM outcomes'!J7="Yes",'CRM outcomes'!H7&lt;&gt;"Yes"),"booked_state",IF(AND('CRM outcomes'!L7="Yes",'CRM outcomes'!J7&lt;&gt;"Yes"),"held_state","opportunity_state")),IF(D139="UNMATCHED_OR_AMBIGUOUS_AD","captured_ad_id",IF(D139="DUPLICATE_CRM_KEY","crm_record_id","source_row_id")))))</x:f>
        <x:v>source_row_id</x:v>
      </x:c>
      <x:c r="D139" t="str">
        <x:f>IF('CRM outcomes'!S7="MAPPING_EVIDENCE","",IF('CRM outcomes'!S7="","",'CRM outcomes'!S7))</x:f>
      </x:c>
      <x:c r="E139" t="str">
        <x:f>IF(D139="","","Hold")</x:f>
      </x:c>
      <x:c r="F139" t="str">
        <x:f>IF(D139="","","Resolve the cited source row and refresh the report.")</x:f>
      </x:c>
      <x:c r="G139" t="str">
        <x:f>IF(D139="","",B139&amp;" "&amp;C139&amp;" "&amp;D139)</x:f>
      </x:c>
    </x:row>
    <x:row r="140">
      <x:c r="A140" t="str">
        <x:v>crm</x:v>
      </x:c>
      <x:c r="B140" t="str">
        <x:f>IF('CRM outcomes'!A8="","",'CRM outcomes'!A8)</x:f>
      </x:c>
      <x:c r="C140" t="str">
        <x:f>IF(D140="INVALID_STAGE_STATE",IF(AND('CRM outcomes'!H8&lt;&gt;"Yes",'CRM outcomes'!H8&lt;&gt;"No",'CRM outcomes'!H8&lt;&gt;"Unknown"),"qualified_state",IF(AND('CRM outcomes'!J8&lt;&gt;"Yes",'CRM outcomes'!J8&lt;&gt;"No",'CRM outcomes'!J8&lt;&gt;"Unknown"),"booked_state",IF(AND('CRM outcomes'!L8&lt;&gt;"Yes",'CRM outcomes'!L8&lt;&gt;"No",'CRM outcomes'!L8&lt;&gt;"Unknown"),"held_state","opportunity_state"))),IF(D140="INVALID_YES_TIMESTAMP",IF(AND('CRM outcomes'!H8="Yes",OR('CRM outcomes'!I8="",'CRM outcomes'!I8&lt;'CRM outcomes'!D8,'CRM outcomes'!I8&gt;'Report setup'!$B$9)),"qualified_at",IF(AND('CRM outcomes'!J8="Yes",OR('CRM outcomes'!K8="",'CRM outcomes'!K8&lt;'CRM outcomes'!D8,'CRM outcomes'!K8&gt;'Report setup'!$B$9)),"booked_at",IF(AND('CRM outcomes'!L8="Yes",OR('CRM outcomes'!M8="",'CRM outcomes'!M8&lt;'CRM outcomes'!D8,'CRM outcomes'!M8&gt;'Report setup'!$B$9)),"held_at","opportunity_at"))),IF(D140="PARENT_NOT_YES",IF(AND('CRM outcomes'!J8="Yes",'CRM outcomes'!H8&lt;&gt;"Yes"),"booked_state",IF(AND('CRM outcomes'!L8="Yes",'CRM outcomes'!J8&lt;&gt;"Yes"),"held_state","opportunity_state")),IF(D140="UNMATCHED_OR_AMBIGUOUS_AD","captured_ad_id",IF(D140="DUPLICATE_CRM_KEY","crm_record_id","source_row_id")))))</x:f>
        <x:v>source_row_id</x:v>
      </x:c>
      <x:c r="D140" t="str">
        <x:f>IF('CRM outcomes'!S8="MAPPING_EVIDENCE","",IF('CRM outcomes'!S8="","",'CRM outcomes'!S8))</x:f>
      </x:c>
      <x:c r="E140" t="str">
        <x:f>IF(D140="","","Hold")</x:f>
      </x:c>
      <x:c r="F140" t="str">
        <x:f>IF(D140="","","Resolve the cited source row and refresh the report.")</x:f>
      </x:c>
      <x:c r="G140" t="str">
        <x:f>IF(D140="","",B140&amp;" "&amp;C140&amp;" "&amp;D140)</x:f>
      </x:c>
    </x:row>
    <x:row r="141">
      <x:c r="A141" t="str">
        <x:v>crm</x:v>
      </x:c>
      <x:c r="B141" t="str">
        <x:f>IF('CRM outcomes'!A9="","",'CRM outcomes'!A9)</x:f>
      </x:c>
      <x:c r="C141" t="str">
        <x:f>IF(D141="INVALID_STAGE_STATE",IF(AND('CRM outcomes'!H9&lt;&gt;"Yes",'CRM outcomes'!H9&lt;&gt;"No",'CRM outcomes'!H9&lt;&gt;"Unknown"),"qualified_state",IF(AND('CRM outcomes'!J9&lt;&gt;"Yes",'CRM outcomes'!J9&lt;&gt;"No",'CRM outcomes'!J9&lt;&gt;"Unknown"),"booked_state",IF(AND('CRM outcomes'!L9&lt;&gt;"Yes",'CRM outcomes'!L9&lt;&gt;"No",'CRM outcomes'!L9&lt;&gt;"Unknown"),"held_state","opportunity_state"))),IF(D141="INVALID_YES_TIMESTAMP",IF(AND('CRM outcomes'!H9="Yes",OR('CRM outcomes'!I9="",'CRM outcomes'!I9&lt;'CRM outcomes'!D9,'CRM outcomes'!I9&gt;'Report setup'!$B$9)),"qualified_at",IF(AND('CRM outcomes'!J9="Yes",OR('CRM outcomes'!K9="",'CRM outcomes'!K9&lt;'CRM outcomes'!D9,'CRM outcomes'!K9&gt;'Report setup'!$B$9)),"booked_at",IF(AND('CRM outcomes'!L9="Yes",OR('CRM outcomes'!M9="",'CRM outcomes'!M9&lt;'CRM outcomes'!D9,'CRM outcomes'!M9&gt;'Report setup'!$B$9)),"held_at","opportunity_at"))),IF(D141="PARENT_NOT_YES",IF(AND('CRM outcomes'!J9="Yes",'CRM outcomes'!H9&lt;&gt;"Yes"),"booked_state",IF(AND('CRM outcomes'!L9="Yes",'CRM outcomes'!J9&lt;&gt;"Yes"),"held_state","opportunity_state")),IF(D141="UNMATCHED_OR_AMBIGUOUS_AD","captured_ad_id",IF(D141="DUPLICATE_CRM_KEY","crm_record_id","source_row_id")))))</x:f>
        <x:v>source_row_id</x:v>
      </x:c>
      <x:c r="D141" t="str">
        <x:f>IF('CRM outcomes'!S9="MAPPING_EVIDENCE","",IF('CRM outcomes'!S9="","",'CRM outcomes'!S9))</x:f>
      </x:c>
      <x:c r="E141" t="str">
        <x:f>IF(D141="","","Hold")</x:f>
      </x:c>
      <x:c r="F141" t="str">
        <x:f>IF(D141="","","Resolve the cited source row and refresh the report.")</x:f>
      </x:c>
      <x:c r="G141" t="str">
        <x:f>IF(D141="","",B141&amp;" "&amp;C141&amp;" "&amp;D141)</x:f>
      </x:c>
    </x:row>
    <x:row r="142">
      <x:c r="A142" t="str">
        <x:v>crm</x:v>
      </x:c>
      <x:c r="B142" t="str">
        <x:f>IF('CRM outcomes'!A10="","",'CRM outcomes'!A10)</x:f>
      </x:c>
      <x:c r="C142" t="str">
        <x:f>IF(D142="INVALID_STAGE_STATE",IF(AND('CRM outcomes'!H10&lt;&gt;"Yes",'CRM outcomes'!H10&lt;&gt;"No",'CRM outcomes'!H10&lt;&gt;"Unknown"),"qualified_state",IF(AND('CRM outcomes'!J10&lt;&gt;"Yes",'CRM outcomes'!J10&lt;&gt;"No",'CRM outcomes'!J10&lt;&gt;"Unknown"),"booked_state",IF(AND('CRM outcomes'!L10&lt;&gt;"Yes",'CRM outcomes'!L10&lt;&gt;"No",'CRM outcomes'!L10&lt;&gt;"Unknown"),"held_state","opportunity_state"))),IF(D142="INVALID_YES_TIMESTAMP",IF(AND('CRM outcomes'!H10="Yes",OR('CRM outcomes'!I10="",'CRM outcomes'!I10&lt;'CRM outcomes'!D10,'CRM outcomes'!I10&gt;'Report setup'!$B$9)),"qualified_at",IF(AND('CRM outcomes'!J10="Yes",OR('CRM outcomes'!K10="",'CRM outcomes'!K10&lt;'CRM outcomes'!D10,'CRM outcomes'!K10&gt;'Report setup'!$B$9)),"booked_at",IF(AND('CRM outcomes'!L10="Yes",OR('CRM outcomes'!M10="",'CRM outcomes'!M10&lt;'CRM outcomes'!D10,'CRM outcomes'!M10&gt;'Report setup'!$B$9)),"held_at","opportunity_at"))),IF(D142="PARENT_NOT_YES",IF(AND('CRM outcomes'!J10="Yes",'CRM outcomes'!H10&lt;&gt;"Yes"),"booked_state",IF(AND('CRM outcomes'!L10="Yes",'CRM outcomes'!J10&lt;&gt;"Yes"),"held_state","opportunity_state")),IF(D142="UNMATCHED_OR_AMBIGUOUS_AD","captured_ad_id",IF(D142="DUPLICATE_CRM_KEY","crm_record_id","source_row_id")))))</x:f>
        <x:v>source_row_id</x:v>
      </x:c>
      <x:c r="D142" t="str">
        <x:f>IF('CRM outcomes'!S10="MAPPING_EVIDENCE","",IF('CRM outcomes'!S10="","",'CRM outcomes'!S10))</x:f>
      </x:c>
      <x:c r="E142" t="str">
        <x:f>IF(D142="","","Hold")</x:f>
      </x:c>
      <x:c r="F142" t="str">
        <x:f>IF(D142="","","Resolve the cited source row and refresh the report.")</x:f>
      </x:c>
      <x:c r="G142" t="str">
        <x:f>IF(D142="","",B142&amp;" "&amp;C142&amp;" "&amp;D142)</x:f>
      </x:c>
    </x:row>
    <x:row r="143">
      <x:c r="A143" t="str">
        <x:v>crm</x:v>
      </x:c>
      <x:c r="B143" t="str">
        <x:f>IF('CRM outcomes'!A11="","",'CRM outcomes'!A11)</x:f>
      </x:c>
      <x:c r="C143" t="str">
        <x:f>IF(D143="INVALID_STAGE_STATE",IF(AND('CRM outcomes'!H11&lt;&gt;"Yes",'CRM outcomes'!H11&lt;&gt;"No",'CRM outcomes'!H11&lt;&gt;"Unknown"),"qualified_state",IF(AND('CRM outcomes'!J11&lt;&gt;"Yes",'CRM outcomes'!J11&lt;&gt;"No",'CRM outcomes'!J11&lt;&gt;"Unknown"),"booked_state",IF(AND('CRM outcomes'!L11&lt;&gt;"Yes",'CRM outcomes'!L11&lt;&gt;"No",'CRM outcomes'!L11&lt;&gt;"Unknown"),"held_state","opportunity_state"))),IF(D143="INVALID_YES_TIMESTAMP",IF(AND('CRM outcomes'!H11="Yes",OR('CRM outcomes'!I11="",'CRM outcomes'!I11&lt;'CRM outcomes'!D11,'CRM outcomes'!I11&gt;'Report setup'!$B$9)),"qualified_at",IF(AND('CRM outcomes'!J11="Yes",OR('CRM outcomes'!K11="",'CRM outcomes'!K11&lt;'CRM outcomes'!D11,'CRM outcomes'!K11&gt;'Report setup'!$B$9)),"booked_at",IF(AND('CRM outcomes'!L11="Yes",OR('CRM outcomes'!M11="",'CRM outcomes'!M11&lt;'CRM outcomes'!D11,'CRM outcomes'!M11&gt;'Report setup'!$B$9)),"held_at","opportunity_at"))),IF(D143="PARENT_NOT_YES",IF(AND('CRM outcomes'!J11="Yes",'CRM outcomes'!H11&lt;&gt;"Yes"),"booked_state",IF(AND('CRM outcomes'!L11="Yes",'CRM outcomes'!J11&lt;&gt;"Yes"),"held_state","opportunity_state")),IF(D143="UNMATCHED_OR_AMBIGUOUS_AD","captured_ad_id",IF(D143="DUPLICATE_CRM_KEY","crm_record_id","source_row_id")))))</x:f>
        <x:v>source_row_id</x:v>
      </x:c>
      <x:c r="D143" t="str">
        <x:f>IF('CRM outcomes'!S11="MAPPING_EVIDENCE","",IF('CRM outcomes'!S11="","",'CRM outcomes'!S11))</x:f>
      </x:c>
      <x:c r="E143" t="str">
        <x:f>IF(D143="","","Hold")</x:f>
      </x:c>
      <x:c r="F143" t="str">
        <x:f>IF(D143="","","Resolve the cited source row and refresh the report.")</x:f>
      </x:c>
      <x:c r="G143" t="str">
        <x:f>IF(D143="","",B143&amp;" "&amp;C143&amp;" "&amp;D143)</x:f>
      </x:c>
    </x:row>
    <x:row r="144">
      <x:c r="A144" t="str">
        <x:v>crm</x:v>
      </x:c>
      <x:c r="B144" t="str">
        <x:f>IF('CRM outcomes'!A12="","",'CRM outcomes'!A12)</x:f>
      </x:c>
      <x:c r="C144" t="str">
        <x:f>IF(D144="INVALID_STAGE_STATE",IF(AND('CRM outcomes'!H12&lt;&gt;"Yes",'CRM outcomes'!H12&lt;&gt;"No",'CRM outcomes'!H12&lt;&gt;"Unknown"),"qualified_state",IF(AND('CRM outcomes'!J12&lt;&gt;"Yes",'CRM outcomes'!J12&lt;&gt;"No",'CRM outcomes'!J12&lt;&gt;"Unknown"),"booked_state",IF(AND('CRM outcomes'!L12&lt;&gt;"Yes",'CRM outcomes'!L12&lt;&gt;"No",'CRM outcomes'!L12&lt;&gt;"Unknown"),"held_state","opportunity_state"))),IF(D144="INVALID_YES_TIMESTAMP",IF(AND('CRM outcomes'!H12="Yes",OR('CRM outcomes'!I12="",'CRM outcomes'!I12&lt;'CRM outcomes'!D12,'CRM outcomes'!I12&gt;'Report setup'!$B$9)),"qualified_at",IF(AND('CRM outcomes'!J12="Yes",OR('CRM outcomes'!K12="",'CRM outcomes'!K12&lt;'CRM outcomes'!D12,'CRM outcomes'!K12&gt;'Report setup'!$B$9)),"booked_at",IF(AND('CRM outcomes'!L12="Yes",OR('CRM outcomes'!M12="",'CRM outcomes'!M12&lt;'CRM outcomes'!D12,'CRM outcomes'!M12&gt;'Report setup'!$B$9)),"held_at","opportunity_at"))),IF(D144="PARENT_NOT_YES",IF(AND('CRM outcomes'!J12="Yes",'CRM outcomes'!H12&lt;&gt;"Yes"),"booked_state",IF(AND('CRM outcomes'!L12="Yes",'CRM outcomes'!J12&lt;&gt;"Yes"),"held_state","opportunity_state")),IF(D144="UNMATCHED_OR_AMBIGUOUS_AD","captured_ad_id",IF(D144="DUPLICATE_CRM_KEY","crm_record_id","source_row_id")))))</x:f>
        <x:v>source_row_id</x:v>
      </x:c>
      <x:c r="D144" t="str">
        <x:f>IF('CRM outcomes'!S12="MAPPING_EVIDENCE","",IF('CRM outcomes'!S12="","",'CRM outcomes'!S12))</x:f>
      </x:c>
      <x:c r="E144" t="str">
        <x:f>IF(D144="","","Hold")</x:f>
      </x:c>
      <x:c r="F144" t="str">
        <x:f>IF(D144="","","Resolve the cited source row and refresh the report.")</x:f>
      </x:c>
      <x:c r="G144" t="str">
        <x:f>IF(D144="","",B144&amp;" "&amp;C144&amp;" "&amp;D144)</x:f>
      </x:c>
    </x:row>
    <x:row r="145">
      <x:c r="A145" t="str">
        <x:v>crm</x:v>
      </x:c>
      <x:c r="B145" t="str">
        <x:f>IF('CRM outcomes'!A13="","",'CRM outcomes'!A13)</x:f>
      </x:c>
      <x:c r="C145" t="str">
        <x:f>IF(D145="INVALID_STAGE_STATE",IF(AND('CRM outcomes'!H13&lt;&gt;"Yes",'CRM outcomes'!H13&lt;&gt;"No",'CRM outcomes'!H13&lt;&gt;"Unknown"),"qualified_state",IF(AND('CRM outcomes'!J13&lt;&gt;"Yes",'CRM outcomes'!J13&lt;&gt;"No",'CRM outcomes'!J13&lt;&gt;"Unknown"),"booked_state",IF(AND('CRM outcomes'!L13&lt;&gt;"Yes",'CRM outcomes'!L13&lt;&gt;"No",'CRM outcomes'!L13&lt;&gt;"Unknown"),"held_state","opportunity_state"))),IF(D145="INVALID_YES_TIMESTAMP",IF(AND('CRM outcomes'!H13="Yes",OR('CRM outcomes'!I13="",'CRM outcomes'!I13&lt;'CRM outcomes'!D13,'CRM outcomes'!I13&gt;'Report setup'!$B$9)),"qualified_at",IF(AND('CRM outcomes'!J13="Yes",OR('CRM outcomes'!K13="",'CRM outcomes'!K13&lt;'CRM outcomes'!D13,'CRM outcomes'!K13&gt;'Report setup'!$B$9)),"booked_at",IF(AND('CRM outcomes'!L13="Yes",OR('CRM outcomes'!M13="",'CRM outcomes'!M13&lt;'CRM outcomes'!D13,'CRM outcomes'!M13&gt;'Report setup'!$B$9)),"held_at","opportunity_at"))),IF(D145="PARENT_NOT_YES",IF(AND('CRM outcomes'!J13="Yes",'CRM outcomes'!H13&lt;&gt;"Yes"),"booked_state",IF(AND('CRM outcomes'!L13="Yes",'CRM outcomes'!J13&lt;&gt;"Yes"),"held_state","opportunity_state")),IF(D145="UNMATCHED_OR_AMBIGUOUS_AD","captured_ad_id",IF(D145="DUPLICATE_CRM_KEY","crm_record_id","source_row_id")))))</x:f>
        <x:v>source_row_id</x:v>
      </x:c>
      <x:c r="D145" t="str">
        <x:f>IF('CRM outcomes'!S13="MAPPING_EVIDENCE","",IF('CRM outcomes'!S13="","",'CRM outcomes'!S13))</x:f>
      </x:c>
      <x:c r="E145" t="str">
        <x:f>IF(D145="","","Hold")</x:f>
      </x:c>
      <x:c r="F145" t="str">
        <x:f>IF(D145="","","Resolve the cited source row and refresh the report.")</x:f>
      </x:c>
      <x:c r="G145" t="str">
        <x:f>IF(D145="","",B145&amp;" "&amp;C145&amp;" "&amp;D145)</x:f>
      </x:c>
    </x:row>
    <x:row r="146">
      <x:c r="A146" t="str">
        <x:v>crm</x:v>
      </x:c>
      <x:c r="B146" t="str">
        <x:f>IF('CRM outcomes'!A14="","",'CRM outcomes'!A14)</x:f>
      </x:c>
      <x:c r="C146" t="str">
        <x:f>IF(D146="INVALID_STAGE_STATE",IF(AND('CRM outcomes'!H14&lt;&gt;"Yes",'CRM outcomes'!H14&lt;&gt;"No",'CRM outcomes'!H14&lt;&gt;"Unknown"),"qualified_state",IF(AND('CRM outcomes'!J14&lt;&gt;"Yes",'CRM outcomes'!J14&lt;&gt;"No",'CRM outcomes'!J14&lt;&gt;"Unknown"),"booked_state",IF(AND('CRM outcomes'!L14&lt;&gt;"Yes",'CRM outcomes'!L14&lt;&gt;"No",'CRM outcomes'!L14&lt;&gt;"Unknown"),"held_state","opportunity_state"))),IF(D146="INVALID_YES_TIMESTAMP",IF(AND('CRM outcomes'!H14="Yes",OR('CRM outcomes'!I14="",'CRM outcomes'!I14&lt;'CRM outcomes'!D14,'CRM outcomes'!I14&gt;'Report setup'!$B$9)),"qualified_at",IF(AND('CRM outcomes'!J14="Yes",OR('CRM outcomes'!K14="",'CRM outcomes'!K14&lt;'CRM outcomes'!D14,'CRM outcomes'!K14&gt;'Report setup'!$B$9)),"booked_at",IF(AND('CRM outcomes'!L14="Yes",OR('CRM outcomes'!M14="",'CRM outcomes'!M14&lt;'CRM outcomes'!D14,'CRM outcomes'!M14&gt;'Report setup'!$B$9)),"held_at","opportunity_at"))),IF(D146="PARENT_NOT_YES",IF(AND('CRM outcomes'!J14="Yes",'CRM outcomes'!H14&lt;&gt;"Yes"),"booked_state",IF(AND('CRM outcomes'!L14="Yes",'CRM outcomes'!J14&lt;&gt;"Yes"),"held_state","opportunity_state")),IF(D146="UNMATCHED_OR_AMBIGUOUS_AD","captured_ad_id",IF(D146="DUPLICATE_CRM_KEY","crm_record_id","source_row_id")))))</x:f>
        <x:v>source_row_id</x:v>
      </x:c>
      <x:c r="D146" t="str">
        <x:f>IF('CRM outcomes'!S14="MAPPING_EVIDENCE","",IF('CRM outcomes'!S14="","",'CRM outcomes'!S14))</x:f>
      </x:c>
      <x:c r="E146" t="str">
        <x:f>IF(D146="","","Hold")</x:f>
      </x:c>
      <x:c r="F146" t="str">
        <x:f>IF(D146="","","Resolve the cited source row and refresh the report.")</x:f>
      </x:c>
      <x:c r="G146" t="str">
        <x:f>IF(D146="","",B146&amp;" "&amp;C146&amp;" "&amp;D146)</x:f>
      </x:c>
    </x:row>
    <x:row r="147">
      <x:c r="A147" t="str">
        <x:v>crm</x:v>
      </x:c>
      <x:c r="B147" t="str">
        <x:f>IF('CRM outcomes'!A15="","",'CRM outcomes'!A15)</x:f>
      </x:c>
      <x:c r="C147" t="str">
        <x:f>IF(D147="INVALID_STAGE_STATE",IF(AND('CRM outcomes'!H15&lt;&gt;"Yes",'CRM outcomes'!H15&lt;&gt;"No",'CRM outcomes'!H15&lt;&gt;"Unknown"),"qualified_state",IF(AND('CRM outcomes'!J15&lt;&gt;"Yes",'CRM outcomes'!J15&lt;&gt;"No",'CRM outcomes'!J15&lt;&gt;"Unknown"),"booked_state",IF(AND('CRM outcomes'!L15&lt;&gt;"Yes",'CRM outcomes'!L15&lt;&gt;"No",'CRM outcomes'!L15&lt;&gt;"Unknown"),"held_state","opportunity_state"))),IF(D147="INVALID_YES_TIMESTAMP",IF(AND('CRM outcomes'!H15="Yes",OR('CRM outcomes'!I15="",'CRM outcomes'!I15&lt;'CRM outcomes'!D15,'CRM outcomes'!I15&gt;'Report setup'!$B$9)),"qualified_at",IF(AND('CRM outcomes'!J15="Yes",OR('CRM outcomes'!K15="",'CRM outcomes'!K15&lt;'CRM outcomes'!D15,'CRM outcomes'!K15&gt;'Report setup'!$B$9)),"booked_at",IF(AND('CRM outcomes'!L15="Yes",OR('CRM outcomes'!M15="",'CRM outcomes'!M15&lt;'CRM outcomes'!D15,'CRM outcomes'!M15&gt;'Report setup'!$B$9)),"held_at","opportunity_at"))),IF(D147="PARENT_NOT_YES",IF(AND('CRM outcomes'!J15="Yes",'CRM outcomes'!H15&lt;&gt;"Yes"),"booked_state",IF(AND('CRM outcomes'!L15="Yes",'CRM outcomes'!J15&lt;&gt;"Yes"),"held_state","opportunity_state")),IF(D147="UNMATCHED_OR_AMBIGUOUS_AD","captured_ad_id",IF(D147="DUPLICATE_CRM_KEY","crm_record_id","source_row_id")))))</x:f>
        <x:v>source_row_id</x:v>
      </x:c>
      <x:c r="D147" t="str">
        <x:f>IF('CRM outcomes'!S15="MAPPING_EVIDENCE","",IF('CRM outcomes'!S15="","",'CRM outcomes'!S15))</x:f>
      </x:c>
      <x:c r="E147" t="str">
        <x:f>IF(D147="","","Hold")</x:f>
      </x:c>
      <x:c r="F147" t="str">
        <x:f>IF(D147="","","Resolve the cited source row and refresh the report.")</x:f>
      </x:c>
      <x:c r="G147" t="str">
        <x:f>IF(D147="","",B147&amp;" "&amp;C147&amp;" "&amp;D147)</x:f>
      </x:c>
    </x:row>
    <x:row r="148">
      <x:c r="A148" t="str">
        <x:v>crm</x:v>
      </x:c>
      <x:c r="B148" t="str">
        <x:f>IF('CRM outcomes'!A16="","",'CRM outcomes'!A16)</x:f>
      </x:c>
      <x:c r="C148" t="str">
        <x:f>IF(D148="INVALID_STAGE_STATE",IF(AND('CRM outcomes'!H16&lt;&gt;"Yes",'CRM outcomes'!H16&lt;&gt;"No",'CRM outcomes'!H16&lt;&gt;"Unknown"),"qualified_state",IF(AND('CRM outcomes'!J16&lt;&gt;"Yes",'CRM outcomes'!J16&lt;&gt;"No",'CRM outcomes'!J16&lt;&gt;"Unknown"),"booked_state",IF(AND('CRM outcomes'!L16&lt;&gt;"Yes",'CRM outcomes'!L16&lt;&gt;"No",'CRM outcomes'!L16&lt;&gt;"Unknown"),"held_state","opportunity_state"))),IF(D148="INVALID_YES_TIMESTAMP",IF(AND('CRM outcomes'!H16="Yes",OR('CRM outcomes'!I16="",'CRM outcomes'!I16&lt;'CRM outcomes'!D16,'CRM outcomes'!I16&gt;'Report setup'!$B$9)),"qualified_at",IF(AND('CRM outcomes'!J16="Yes",OR('CRM outcomes'!K16="",'CRM outcomes'!K16&lt;'CRM outcomes'!D16,'CRM outcomes'!K16&gt;'Report setup'!$B$9)),"booked_at",IF(AND('CRM outcomes'!L16="Yes",OR('CRM outcomes'!M16="",'CRM outcomes'!M16&lt;'CRM outcomes'!D16,'CRM outcomes'!M16&gt;'Report setup'!$B$9)),"held_at","opportunity_at"))),IF(D148="PARENT_NOT_YES",IF(AND('CRM outcomes'!J16="Yes",'CRM outcomes'!H16&lt;&gt;"Yes"),"booked_state",IF(AND('CRM outcomes'!L16="Yes",'CRM outcomes'!J16&lt;&gt;"Yes"),"held_state","opportunity_state")),IF(D148="UNMATCHED_OR_AMBIGUOUS_AD","captured_ad_id",IF(D148="DUPLICATE_CRM_KEY","crm_record_id","source_row_id")))))</x:f>
        <x:v>source_row_id</x:v>
      </x:c>
      <x:c r="D148" t="str">
        <x:f>IF('CRM outcomes'!S16="MAPPING_EVIDENCE","",IF('CRM outcomes'!S16="","",'CRM outcomes'!S16))</x:f>
      </x:c>
      <x:c r="E148" t="str">
        <x:f>IF(D148="","","Hold")</x:f>
      </x:c>
      <x:c r="F148" t="str">
        <x:f>IF(D148="","","Resolve the cited source row and refresh the report.")</x:f>
      </x:c>
      <x:c r="G148" t="str">
        <x:f>IF(D148="","",B148&amp;" "&amp;C148&amp;" "&amp;D148)</x:f>
      </x:c>
    </x:row>
    <x:row r="149">
      <x:c r="A149" t="str">
        <x:v>crm</x:v>
      </x:c>
      <x:c r="B149" t="str">
        <x:f>IF('CRM outcomes'!A17="","",'CRM outcomes'!A17)</x:f>
      </x:c>
      <x:c r="C149" t="str">
        <x:f>IF(D149="INVALID_STAGE_STATE",IF(AND('CRM outcomes'!H17&lt;&gt;"Yes",'CRM outcomes'!H17&lt;&gt;"No",'CRM outcomes'!H17&lt;&gt;"Unknown"),"qualified_state",IF(AND('CRM outcomes'!J17&lt;&gt;"Yes",'CRM outcomes'!J17&lt;&gt;"No",'CRM outcomes'!J17&lt;&gt;"Unknown"),"booked_state",IF(AND('CRM outcomes'!L17&lt;&gt;"Yes",'CRM outcomes'!L17&lt;&gt;"No",'CRM outcomes'!L17&lt;&gt;"Unknown"),"held_state","opportunity_state"))),IF(D149="INVALID_YES_TIMESTAMP",IF(AND('CRM outcomes'!H17="Yes",OR('CRM outcomes'!I17="",'CRM outcomes'!I17&lt;'CRM outcomes'!D17,'CRM outcomes'!I17&gt;'Report setup'!$B$9)),"qualified_at",IF(AND('CRM outcomes'!J17="Yes",OR('CRM outcomes'!K17="",'CRM outcomes'!K17&lt;'CRM outcomes'!D17,'CRM outcomes'!K17&gt;'Report setup'!$B$9)),"booked_at",IF(AND('CRM outcomes'!L17="Yes",OR('CRM outcomes'!M17="",'CRM outcomes'!M17&lt;'CRM outcomes'!D17,'CRM outcomes'!M17&gt;'Report setup'!$B$9)),"held_at","opportunity_at"))),IF(D149="PARENT_NOT_YES",IF(AND('CRM outcomes'!J17="Yes",'CRM outcomes'!H17&lt;&gt;"Yes"),"booked_state",IF(AND('CRM outcomes'!L17="Yes",'CRM outcomes'!J17&lt;&gt;"Yes"),"held_state","opportunity_state")),IF(D149="UNMATCHED_OR_AMBIGUOUS_AD","captured_ad_id",IF(D149="DUPLICATE_CRM_KEY","crm_record_id","source_row_id")))))</x:f>
        <x:v>source_row_id</x:v>
      </x:c>
      <x:c r="D149" t="str">
        <x:f>IF('CRM outcomes'!S17="MAPPING_EVIDENCE","",IF('CRM outcomes'!S17="","",'CRM outcomes'!S17))</x:f>
      </x:c>
      <x:c r="E149" t="str">
        <x:f>IF(D149="","","Hold")</x:f>
      </x:c>
      <x:c r="F149" t="str">
        <x:f>IF(D149="","","Resolve the cited source row and refresh the report.")</x:f>
      </x:c>
      <x:c r="G149" t="str">
        <x:f>IF(D149="","",B149&amp;" "&amp;C149&amp;" "&amp;D149)</x:f>
      </x:c>
    </x:row>
    <x:row r="150">
      <x:c r="A150" t="str">
        <x:v>crm</x:v>
      </x:c>
      <x:c r="B150" t="str">
        <x:f>IF('CRM outcomes'!A18="","",'CRM outcomes'!A18)</x:f>
      </x:c>
      <x:c r="C150" t="str">
        <x:f>IF(D150="INVALID_STAGE_STATE",IF(AND('CRM outcomes'!H18&lt;&gt;"Yes",'CRM outcomes'!H18&lt;&gt;"No",'CRM outcomes'!H18&lt;&gt;"Unknown"),"qualified_state",IF(AND('CRM outcomes'!J18&lt;&gt;"Yes",'CRM outcomes'!J18&lt;&gt;"No",'CRM outcomes'!J18&lt;&gt;"Unknown"),"booked_state",IF(AND('CRM outcomes'!L18&lt;&gt;"Yes",'CRM outcomes'!L18&lt;&gt;"No",'CRM outcomes'!L18&lt;&gt;"Unknown"),"held_state","opportunity_state"))),IF(D150="INVALID_YES_TIMESTAMP",IF(AND('CRM outcomes'!H18="Yes",OR('CRM outcomes'!I18="",'CRM outcomes'!I18&lt;'CRM outcomes'!D18,'CRM outcomes'!I18&gt;'Report setup'!$B$9)),"qualified_at",IF(AND('CRM outcomes'!J18="Yes",OR('CRM outcomes'!K18="",'CRM outcomes'!K18&lt;'CRM outcomes'!D18,'CRM outcomes'!K18&gt;'Report setup'!$B$9)),"booked_at",IF(AND('CRM outcomes'!L18="Yes",OR('CRM outcomes'!M18="",'CRM outcomes'!M18&lt;'CRM outcomes'!D18,'CRM outcomes'!M18&gt;'Report setup'!$B$9)),"held_at","opportunity_at"))),IF(D150="PARENT_NOT_YES",IF(AND('CRM outcomes'!J18="Yes",'CRM outcomes'!H18&lt;&gt;"Yes"),"booked_state",IF(AND('CRM outcomes'!L18="Yes",'CRM outcomes'!J18&lt;&gt;"Yes"),"held_state","opportunity_state")),IF(D150="UNMATCHED_OR_AMBIGUOUS_AD","captured_ad_id",IF(D150="DUPLICATE_CRM_KEY","crm_record_id","source_row_id")))))</x:f>
        <x:v>source_row_id</x:v>
      </x:c>
      <x:c r="D150" t="str">
        <x:f>IF('CRM outcomes'!S18="MAPPING_EVIDENCE","",IF('CRM outcomes'!S18="","",'CRM outcomes'!S18))</x:f>
      </x:c>
      <x:c r="E150" t="str">
        <x:f>IF(D150="","","Hold")</x:f>
      </x:c>
      <x:c r="F150" t="str">
        <x:f>IF(D150="","","Resolve the cited source row and refresh the report.")</x:f>
      </x:c>
      <x:c r="G150" t="str">
        <x:f>IF(D150="","",B150&amp;" "&amp;C150&amp;" "&amp;D150)</x:f>
      </x:c>
    </x:row>
    <x:row r="151">
      <x:c r="A151" t="str">
        <x:v>crm</x:v>
      </x:c>
      <x:c r="B151" t="str">
        <x:f>IF('CRM outcomes'!A19="","",'CRM outcomes'!A19)</x:f>
      </x:c>
      <x:c r="C151" t="str">
        <x:f>IF(D151="INVALID_STAGE_STATE",IF(AND('CRM outcomes'!H19&lt;&gt;"Yes",'CRM outcomes'!H19&lt;&gt;"No",'CRM outcomes'!H19&lt;&gt;"Unknown"),"qualified_state",IF(AND('CRM outcomes'!J19&lt;&gt;"Yes",'CRM outcomes'!J19&lt;&gt;"No",'CRM outcomes'!J19&lt;&gt;"Unknown"),"booked_state",IF(AND('CRM outcomes'!L19&lt;&gt;"Yes",'CRM outcomes'!L19&lt;&gt;"No",'CRM outcomes'!L19&lt;&gt;"Unknown"),"held_state","opportunity_state"))),IF(D151="INVALID_YES_TIMESTAMP",IF(AND('CRM outcomes'!H19="Yes",OR('CRM outcomes'!I19="",'CRM outcomes'!I19&lt;'CRM outcomes'!D19,'CRM outcomes'!I19&gt;'Report setup'!$B$9)),"qualified_at",IF(AND('CRM outcomes'!J19="Yes",OR('CRM outcomes'!K19="",'CRM outcomes'!K19&lt;'CRM outcomes'!D19,'CRM outcomes'!K19&gt;'Report setup'!$B$9)),"booked_at",IF(AND('CRM outcomes'!L19="Yes",OR('CRM outcomes'!M19="",'CRM outcomes'!M19&lt;'CRM outcomes'!D19,'CRM outcomes'!M19&gt;'Report setup'!$B$9)),"held_at","opportunity_at"))),IF(D151="PARENT_NOT_YES",IF(AND('CRM outcomes'!J19="Yes",'CRM outcomes'!H19&lt;&gt;"Yes"),"booked_state",IF(AND('CRM outcomes'!L19="Yes",'CRM outcomes'!J19&lt;&gt;"Yes"),"held_state","opportunity_state")),IF(D151="UNMATCHED_OR_AMBIGUOUS_AD","captured_ad_id",IF(D151="DUPLICATE_CRM_KEY","crm_record_id","source_row_id")))))</x:f>
        <x:v>source_row_id</x:v>
      </x:c>
      <x:c r="D151" t="str">
        <x:f>IF('CRM outcomes'!S19="MAPPING_EVIDENCE","",IF('CRM outcomes'!S19="","",'CRM outcomes'!S19))</x:f>
      </x:c>
      <x:c r="E151" t="str">
        <x:f>IF(D151="","","Hold")</x:f>
      </x:c>
      <x:c r="F151" t="str">
        <x:f>IF(D151="","","Resolve the cited source row and refresh the report.")</x:f>
      </x:c>
      <x:c r="G151" t="str">
        <x:f>IF(D151="","",B151&amp;" "&amp;C151&amp;" "&amp;D151)</x:f>
      </x:c>
    </x:row>
    <x:row r="152">
      <x:c r="A152" t="str">
        <x:v>crm</x:v>
      </x:c>
      <x:c r="B152" t="str">
        <x:f>IF('CRM outcomes'!A20="","",'CRM outcomes'!A20)</x:f>
      </x:c>
      <x:c r="C152" t="str">
        <x:f>IF(D152="INVALID_STAGE_STATE",IF(AND('CRM outcomes'!H20&lt;&gt;"Yes",'CRM outcomes'!H20&lt;&gt;"No",'CRM outcomes'!H20&lt;&gt;"Unknown"),"qualified_state",IF(AND('CRM outcomes'!J20&lt;&gt;"Yes",'CRM outcomes'!J20&lt;&gt;"No",'CRM outcomes'!J20&lt;&gt;"Unknown"),"booked_state",IF(AND('CRM outcomes'!L20&lt;&gt;"Yes",'CRM outcomes'!L20&lt;&gt;"No",'CRM outcomes'!L20&lt;&gt;"Unknown"),"held_state","opportunity_state"))),IF(D152="INVALID_YES_TIMESTAMP",IF(AND('CRM outcomes'!H20="Yes",OR('CRM outcomes'!I20="",'CRM outcomes'!I20&lt;'CRM outcomes'!D20,'CRM outcomes'!I20&gt;'Report setup'!$B$9)),"qualified_at",IF(AND('CRM outcomes'!J20="Yes",OR('CRM outcomes'!K20="",'CRM outcomes'!K20&lt;'CRM outcomes'!D20,'CRM outcomes'!K20&gt;'Report setup'!$B$9)),"booked_at",IF(AND('CRM outcomes'!L20="Yes",OR('CRM outcomes'!M20="",'CRM outcomes'!M20&lt;'CRM outcomes'!D20,'CRM outcomes'!M20&gt;'Report setup'!$B$9)),"held_at","opportunity_at"))),IF(D152="PARENT_NOT_YES",IF(AND('CRM outcomes'!J20="Yes",'CRM outcomes'!H20&lt;&gt;"Yes"),"booked_state",IF(AND('CRM outcomes'!L20="Yes",'CRM outcomes'!J20&lt;&gt;"Yes"),"held_state","opportunity_state")),IF(D152="UNMATCHED_OR_AMBIGUOUS_AD","captured_ad_id",IF(D152="DUPLICATE_CRM_KEY","crm_record_id","source_row_id")))))</x:f>
        <x:v>source_row_id</x:v>
      </x:c>
      <x:c r="D152" t="str">
        <x:f>IF('CRM outcomes'!S20="MAPPING_EVIDENCE","",IF('CRM outcomes'!S20="","",'CRM outcomes'!S20))</x:f>
      </x:c>
      <x:c r="E152" t="str">
        <x:f>IF(D152="","","Hold")</x:f>
      </x:c>
      <x:c r="F152" t="str">
        <x:f>IF(D152="","","Resolve the cited source row and refresh the report.")</x:f>
      </x:c>
      <x:c r="G152" t="str">
        <x:f>IF(D152="","",B152&amp;" "&amp;C152&amp;" "&amp;D152)</x:f>
      </x:c>
    </x:row>
    <x:row r="153">
      <x:c r="A153" t="str">
        <x:v>crm</x:v>
      </x:c>
      <x:c r="B153" t="str">
        <x:f>IF('CRM outcomes'!A21="","",'CRM outcomes'!A21)</x:f>
      </x:c>
      <x:c r="C153" t="str">
        <x:f>IF(D153="INVALID_STAGE_STATE",IF(AND('CRM outcomes'!H21&lt;&gt;"Yes",'CRM outcomes'!H21&lt;&gt;"No",'CRM outcomes'!H21&lt;&gt;"Unknown"),"qualified_state",IF(AND('CRM outcomes'!J21&lt;&gt;"Yes",'CRM outcomes'!J21&lt;&gt;"No",'CRM outcomes'!J21&lt;&gt;"Unknown"),"booked_state",IF(AND('CRM outcomes'!L21&lt;&gt;"Yes",'CRM outcomes'!L21&lt;&gt;"No",'CRM outcomes'!L21&lt;&gt;"Unknown"),"held_state","opportunity_state"))),IF(D153="INVALID_YES_TIMESTAMP",IF(AND('CRM outcomes'!H21="Yes",OR('CRM outcomes'!I21="",'CRM outcomes'!I21&lt;'CRM outcomes'!D21,'CRM outcomes'!I21&gt;'Report setup'!$B$9)),"qualified_at",IF(AND('CRM outcomes'!J21="Yes",OR('CRM outcomes'!K21="",'CRM outcomes'!K21&lt;'CRM outcomes'!D21,'CRM outcomes'!K21&gt;'Report setup'!$B$9)),"booked_at",IF(AND('CRM outcomes'!L21="Yes",OR('CRM outcomes'!M21="",'CRM outcomes'!M21&lt;'CRM outcomes'!D21,'CRM outcomes'!M21&gt;'Report setup'!$B$9)),"held_at","opportunity_at"))),IF(D153="PARENT_NOT_YES",IF(AND('CRM outcomes'!J21="Yes",'CRM outcomes'!H21&lt;&gt;"Yes"),"booked_state",IF(AND('CRM outcomes'!L21="Yes",'CRM outcomes'!J21&lt;&gt;"Yes"),"held_state","opportunity_state")),IF(D153="UNMATCHED_OR_AMBIGUOUS_AD","captured_ad_id",IF(D153="DUPLICATE_CRM_KEY","crm_record_id","source_row_id")))))</x:f>
        <x:v>source_row_id</x:v>
      </x:c>
      <x:c r="D153" t="str">
        <x:f>IF('CRM outcomes'!S21="MAPPING_EVIDENCE","",IF('CRM outcomes'!S21="","",'CRM outcomes'!S21))</x:f>
      </x:c>
      <x:c r="E153" t="str">
        <x:f>IF(D153="","","Hold")</x:f>
      </x:c>
      <x:c r="F153" t="str">
        <x:f>IF(D153="","","Resolve the cited source row and refresh the report.")</x:f>
      </x:c>
      <x:c r="G153" t="str">
        <x:f>IF(D153="","",B153&amp;" "&amp;C153&amp;" "&amp;D153)</x:f>
      </x:c>
    </x:row>
    <x:row r="154">
      <x:c r="A154" t="str">
        <x:v>crm</x:v>
      </x:c>
      <x:c r="B154" t="str">
        <x:f>IF('CRM outcomes'!A22="","",'CRM outcomes'!A22)</x:f>
      </x:c>
      <x:c r="C154" t="str">
        <x:f>IF(D154="INVALID_STAGE_STATE",IF(AND('CRM outcomes'!H22&lt;&gt;"Yes",'CRM outcomes'!H22&lt;&gt;"No",'CRM outcomes'!H22&lt;&gt;"Unknown"),"qualified_state",IF(AND('CRM outcomes'!J22&lt;&gt;"Yes",'CRM outcomes'!J22&lt;&gt;"No",'CRM outcomes'!J22&lt;&gt;"Unknown"),"booked_state",IF(AND('CRM outcomes'!L22&lt;&gt;"Yes",'CRM outcomes'!L22&lt;&gt;"No",'CRM outcomes'!L22&lt;&gt;"Unknown"),"held_state","opportunity_state"))),IF(D154="INVALID_YES_TIMESTAMP",IF(AND('CRM outcomes'!H22="Yes",OR('CRM outcomes'!I22="",'CRM outcomes'!I22&lt;'CRM outcomes'!D22,'CRM outcomes'!I22&gt;'Report setup'!$B$9)),"qualified_at",IF(AND('CRM outcomes'!J22="Yes",OR('CRM outcomes'!K22="",'CRM outcomes'!K22&lt;'CRM outcomes'!D22,'CRM outcomes'!K22&gt;'Report setup'!$B$9)),"booked_at",IF(AND('CRM outcomes'!L22="Yes",OR('CRM outcomes'!M22="",'CRM outcomes'!M22&lt;'CRM outcomes'!D22,'CRM outcomes'!M22&gt;'Report setup'!$B$9)),"held_at","opportunity_at"))),IF(D154="PARENT_NOT_YES",IF(AND('CRM outcomes'!J22="Yes",'CRM outcomes'!H22&lt;&gt;"Yes"),"booked_state",IF(AND('CRM outcomes'!L22="Yes",'CRM outcomes'!J22&lt;&gt;"Yes"),"held_state","opportunity_state")),IF(D154="UNMATCHED_OR_AMBIGUOUS_AD","captured_ad_id",IF(D154="DUPLICATE_CRM_KEY","crm_record_id","source_row_id")))))</x:f>
        <x:v>source_row_id</x:v>
      </x:c>
      <x:c r="D154" t="str">
        <x:f>IF('CRM outcomes'!S22="MAPPING_EVIDENCE","",IF('CRM outcomes'!S22="","",'CRM outcomes'!S22))</x:f>
      </x:c>
      <x:c r="E154" t="str">
        <x:f>IF(D154="","","Hold")</x:f>
      </x:c>
      <x:c r="F154" t="str">
        <x:f>IF(D154="","","Resolve the cited source row and refresh the report.")</x:f>
      </x:c>
      <x:c r="G154" t="str">
        <x:f>IF(D154="","",B154&amp;" "&amp;C154&amp;" "&amp;D154)</x:f>
      </x:c>
    </x:row>
    <x:row r="155">
      <x:c r="A155" t="str">
        <x:v>crm</x:v>
      </x:c>
      <x:c r="B155" t="str">
        <x:f>IF('CRM outcomes'!A23="","",'CRM outcomes'!A23)</x:f>
      </x:c>
      <x:c r="C155" t="str">
        <x:f>IF(D155="INVALID_STAGE_STATE",IF(AND('CRM outcomes'!H23&lt;&gt;"Yes",'CRM outcomes'!H23&lt;&gt;"No",'CRM outcomes'!H23&lt;&gt;"Unknown"),"qualified_state",IF(AND('CRM outcomes'!J23&lt;&gt;"Yes",'CRM outcomes'!J23&lt;&gt;"No",'CRM outcomes'!J23&lt;&gt;"Unknown"),"booked_state",IF(AND('CRM outcomes'!L23&lt;&gt;"Yes",'CRM outcomes'!L23&lt;&gt;"No",'CRM outcomes'!L23&lt;&gt;"Unknown"),"held_state","opportunity_state"))),IF(D155="INVALID_YES_TIMESTAMP",IF(AND('CRM outcomes'!H23="Yes",OR('CRM outcomes'!I23="",'CRM outcomes'!I23&lt;'CRM outcomes'!D23,'CRM outcomes'!I23&gt;'Report setup'!$B$9)),"qualified_at",IF(AND('CRM outcomes'!J23="Yes",OR('CRM outcomes'!K23="",'CRM outcomes'!K23&lt;'CRM outcomes'!D23,'CRM outcomes'!K23&gt;'Report setup'!$B$9)),"booked_at",IF(AND('CRM outcomes'!L23="Yes",OR('CRM outcomes'!M23="",'CRM outcomes'!M23&lt;'CRM outcomes'!D23,'CRM outcomes'!M23&gt;'Report setup'!$B$9)),"held_at","opportunity_at"))),IF(D155="PARENT_NOT_YES",IF(AND('CRM outcomes'!J23="Yes",'CRM outcomes'!H23&lt;&gt;"Yes"),"booked_state",IF(AND('CRM outcomes'!L23="Yes",'CRM outcomes'!J23&lt;&gt;"Yes"),"held_state","opportunity_state")),IF(D155="UNMATCHED_OR_AMBIGUOUS_AD","captured_ad_id",IF(D155="DUPLICATE_CRM_KEY","crm_record_id","source_row_id")))))</x:f>
        <x:v>source_row_id</x:v>
      </x:c>
      <x:c r="D155" t="str">
        <x:f>IF('CRM outcomes'!S23="MAPPING_EVIDENCE","",IF('CRM outcomes'!S23="","",'CRM outcomes'!S23))</x:f>
      </x:c>
      <x:c r="E155" t="str">
        <x:f>IF(D155="","","Hold")</x:f>
      </x:c>
      <x:c r="F155" t="str">
        <x:f>IF(D155="","","Resolve the cited source row and refresh the report.")</x:f>
      </x:c>
      <x:c r="G155" t="str">
        <x:f>IF(D155="","",B155&amp;" "&amp;C155&amp;" "&amp;D155)</x:f>
      </x:c>
    </x:row>
    <x:row r="156">
      <x:c r="A156" t="str">
        <x:v>crm</x:v>
      </x:c>
      <x:c r="B156" t="str">
        <x:f>IF('CRM outcomes'!A24="","",'CRM outcomes'!A24)</x:f>
      </x:c>
      <x:c r="C156" t="str">
        <x:f>IF(D156="INVALID_STAGE_STATE",IF(AND('CRM outcomes'!H24&lt;&gt;"Yes",'CRM outcomes'!H24&lt;&gt;"No",'CRM outcomes'!H24&lt;&gt;"Unknown"),"qualified_state",IF(AND('CRM outcomes'!J24&lt;&gt;"Yes",'CRM outcomes'!J24&lt;&gt;"No",'CRM outcomes'!J24&lt;&gt;"Unknown"),"booked_state",IF(AND('CRM outcomes'!L24&lt;&gt;"Yes",'CRM outcomes'!L24&lt;&gt;"No",'CRM outcomes'!L24&lt;&gt;"Unknown"),"held_state","opportunity_state"))),IF(D156="INVALID_YES_TIMESTAMP",IF(AND('CRM outcomes'!H24="Yes",OR('CRM outcomes'!I24="",'CRM outcomes'!I24&lt;'CRM outcomes'!D24,'CRM outcomes'!I24&gt;'Report setup'!$B$9)),"qualified_at",IF(AND('CRM outcomes'!J24="Yes",OR('CRM outcomes'!K24="",'CRM outcomes'!K24&lt;'CRM outcomes'!D24,'CRM outcomes'!K24&gt;'Report setup'!$B$9)),"booked_at",IF(AND('CRM outcomes'!L24="Yes",OR('CRM outcomes'!M24="",'CRM outcomes'!M24&lt;'CRM outcomes'!D24,'CRM outcomes'!M24&gt;'Report setup'!$B$9)),"held_at","opportunity_at"))),IF(D156="PARENT_NOT_YES",IF(AND('CRM outcomes'!J24="Yes",'CRM outcomes'!H24&lt;&gt;"Yes"),"booked_state",IF(AND('CRM outcomes'!L24="Yes",'CRM outcomes'!J24&lt;&gt;"Yes"),"held_state","opportunity_state")),IF(D156="UNMATCHED_OR_AMBIGUOUS_AD","captured_ad_id",IF(D156="DUPLICATE_CRM_KEY","crm_record_id","source_row_id")))))</x:f>
        <x:v>source_row_id</x:v>
      </x:c>
      <x:c r="D156" t="str">
        <x:f>IF('CRM outcomes'!S24="MAPPING_EVIDENCE","",IF('CRM outcomes'!S24="","",'CRM outcomes'!S24))</x:f>
      </x:c>
      <x:c r="E156" t="str">
        <x:f>IF(D156="","","Hold")</x:f>
      </x:c>
      <x:c r="F156" t="str">
        <x:f>IF(D156="","","Resolve the cited source row and refresh the report.")</x:f>
      </x:c>
      <x:c r="G156" t="str">
        <x:f>IF(D156="","",B156&amp;" "&amp;C156&amp;" "&amp;D156)</x:f>
      </x:c>
    </x:row>
    <x:row r="157">
      <x:c r="A157" t="str">
        <x:v>crm</x:v>
      </x:c>
      <x:c r="B157" t="str">
        <x:f>IF('CRM outcomes'!A25="","",'CRM outcomes'!A25)</x:f>
      </x:c>
      <x:c r="C157" t="str">
        <x:f>IF(D157="INVALID_STAGE_STATE",IF(AND('CRM outcomes'!H25&lt;&gt;"Yes",'CRM outcomes'!H25&lt;&gt;"No",'CRM outcomes'!H25&lt;&gt;"Unknown"),"qualified_state",IF(AND('CRM outcomes'!J25&lt;&gt;"Yes",'CRM outcomes'!J25&lt;&gt;"No",'CRM outcomes'!J25&lt;&gt;"Unknown"),"booked_state",IF(AND('CRM outcomes'!L25&lt;&gt;"Yes",'CRM outcomes'!L25&lt;&gt;"No",'CRM outcomes'!L25&lt;&gt;"Unknown"),"held_state","opportunity_state"))),IF(D157="INVALID_YES_TIMESTAMP",IF(AND('CRM outcomes'!H25="Yes",OR('CRM outcomes'!I25="",'CRM outcomes'!I25&lt;'CRM outcomes'!D25,'CRM outcomes'!I25&gt;'Report setup'!$B$9)),"qualified_at",IF(AND('CRM outcomes'!J25="Yes",OR('CRM outcomes'!K25="",'CRM outcomes'!K25&lt;'CRM outcomes'!D25,'CRM outcomes'!K25&gt;'Report setup'!$B$9)),"booked_at",IF(AND('CRM outcomes'!L25="Yes",OR('CRM outcomes'!M25="",'CRM outcomes'!M25&lt;'CRM outcomes'!D25,'CRM outcomes'!M25&gt;'Report setup'!$B$9)),"held_at","opportunity_at"))),IF(D157="PARENT_NOT_YES",IF(AND('CRM outcomes'!J25="Yes",'CRM outcomes'!H25&lt;&gt;"Yes"),"booked_state",IF(AND('CRM outcomes'!L25="Yes",'CRM outcomes'!J25&lt;&gt;"Yes"),"held_state","opportunity_state")),IF(D157="UNMATCHED_OR_AMBIGUOUS_AD","captured_ad_id",IF(D157="DUPLICATE_CRM_KEY","crm_record_id","source_row_id")))))</x:f>
        <x:v>source_row_id</x:v>
      </x:c>
      <x:c r="D157" t="str">
        <x:f>IF('CRM outcomes'!S25="MAPPING_EVIDENCE","",IF('CRM outcomes'!S25="","",'CRM outcomes'!S25))</x:f>
      </x:c>
      <x:c r="E157" t="str">
        <x:f>IF(D157="","","Hold")</x:f>
      </x:c>
      <x:c r="F157" t="str">
        <x:f>IF(D157="","","Resolve the cited source row and refresh the report.")</x:f>
      </x:c>
      <x:c r="G157" t="str">
        <x:f>IF(D157="","",B157&amp;" "&amp;C157&amp;" "&amp;D157)</x:f>
      </x:c>
    </x:row>
    <x:row r="158">
      <x:c r="A158" t="str">
        <x:v>crm</x:v>
      </x:c>
      <x:c r="B158" t="str">
        <x:f>IF('CRM outcomes'!A26="","",'CRM outcomes'!A26)</x:f>
      </x:c>
      <x:c r="C158" t="str">
        <x:f>IF(D158="INVALID_STAGE_STATE",IF(AND('CRM outcomes'!H26&lt;&gt;"Yes",'CRM outcomes'!H26&lt;&gt;"No",'CRM outcomes'!H26&lt;&gt;"Unknown"),"qualified_state",IF(AND('CRM outcomes'!J26&lt;&gt;"Yes",'CRM outcomes'!J26&lt;&gt;"No",'CRM outcomes'!J26&lt;&gt;"Unknown"),"booked_state",IF(AND('CRM outcomes'!L26&lt;&gt;"Yes",'CRM outcomes'!L26&lt;&gt;"No",'CRM outcomes'!L26&lt;&gt;"Unknown"),"held_state","opportunity_state"))),IF(D158="INVALID_YES_TIMESTAMP",IF(AND('CRM outcomes'!H26="Yes",OR('CRM outcomes'!I26="",'CRM outcomes'!I26&lt;'CRM outcomes'!D26,'CRM outcomes'!I26&gt;'Report setup'!$B$9)),"qualified_at",IF(AND('CRM outcomes'!J26="Yes",OR('CRM outcomes'!K26="",'CRM outcomes'!K26&lt;'CRM outcomes'!D26,'CRM outcomes'!K26&gt;'Report setup'!$B$9)),"booked_at",IF(AND('CRM outcomes'!L26="Yes",OR('CRM outcomes'!M26="",'CRM outcomes'!M26&lt;'CRM outcomes'!D26,'CRM outcomes'!M26&gt;'Report setup'!$B$9)),"held_at","opportunity_at"))),IF(D158="PARENT_NOT_YES",IF(AND('CRM outcomes'!J26="Yes",'CRM outcomes'!H26&lt;&gt;"Yes"),"booked_state",IF(AND('CRM outcomes'!L26="Yes",'CRM outcomes'!J26&lt;&gt;"Yes"),"held_state","opportunity_state")),IF(D158="UNMATCHED_OR_AMBIGUOUS_AD","captured_ad_id",IF(D158="DUPLICATE_CRM_KEY","crm_record_id","source_row_id")))))</x:f>
        <x:v>source_row_id</x:v>
      </x:c>
      <x:c r="D158" t="str">
        <x:f>IF('CRM outcomes'!S26="MAPPING_EVIDENCE","",IF('CRM outcomes'!S26="","",'CRM outcomes'!S26))</x:f>
      </x:c>
      <x:c r="E158" t="str">
        <x:f>IF(D158="","","Hold")</x:f>
      </x:c>
      <x:c r="F158" t="str">
        <x:f>IF(D158="","","Resolve the cited source row and refresh the report.")</x:f>
      </x:c>
      <x:c r="G158" t="str">
        <x:f>IF(D158="","",B158&amp;" "&amp;C158&amp;" "&amp;D158)</x:f>
      </x:c>
    </x:row>
    <x:row r="159">
      <x:c r="A159" t="str">
        <x:v>crm</x:v>
      </x:c>
      <x:c r="B159" t="str">
        <x:f>IF('CRM outcomes'!A27="","",'CRM outcomes'!A27)</x:f>
      </x:c>
      <x:c r="C159" t="str">
        <x:f>IF(D159="INVALID_STAGE_STATE",IF(AND('CRM outcomes'!H27&lt;&gt;"Yes",'CRM outcomes'!H27&lt;&gt;"No",'CRM outcomes'!H27&lt;&gt;"Unknown"),"qualified_state",IF(AND('CRM outcomes'!J27&lt;&gt;"Yes",'CRM outcomes'!J27&lt;&gt;"No",'CRM outcomes'!J27&lt;&gt;"Unknown"),"booked_state",IF(AND('CRM outcomes'!L27&lt;&gt;"Yes",'CRM outcomes'!L27&lt;&gt;"No",'CRM outcomes'!L27&lt;&gt;"Unknown"),"held_state","opportunity_state"))),IF(D159="INVALID_YES_TIMESTAMP",IF(AND('CRM outcomes'!H27="Yes",OR('CRM outcomes'!I27="",'CRM outcomes'!I27&lt;'CRM outcomes'!D27,'CRM outcomes'!I27&gt;'Report setup'!$B$9)),"qualified_at",IF(AND('CRM outcomes'!J27="Yes",OR('CRM outcomes'!K27="",'CRM outcomes'!K27&lt;'CRM outcomes'!D27,'CRM outcomes'!K27&gt;'Report setup'!$B$9)),"booked_at",IF(AND('CRM outcomes'!L27="Yes",OR('CRM outcomes'!M27="",'CRM outcomes'!M27&lt;'CRM outcomes'!D27,'CRM outcomes'!M27&gt;'Report setup'!$B$9)),"held_at","opportunity_at"))),IF(D159="PARENT_NOT_YES",IF(AND('CRM outcomes'!J27="Yes",'CRM outcomes'!H27&lt;&gt;"Yes"),"booked_state",IF(AND('CRM outcomes'!L27="Yes",'CRM outcomes'!J27&lt;&gt;"Yes"),"held_state","opportunity_state")),IF(D159="UNMATCHED_OR_AMBIGUOUS_AD","captured_ad_id",IF(D159="DUPLICATE_CRM_KEY","crm_record_id","source_row_id")))))</x:f>
        <x:v>source_row_id</x:v>
      </x:c>
      <x:c r="D159" t="str">
        <x:f>IF('CRM outcomes'!S27="MAPPING_EVIDENCE","",IF('CRM outcomes'!S27="","",'CRM outcomes'!S27))</x:f>
      </x:c>
      <x:c r="E159" t="str">
        <x:f>IF(D159="","","Hold")</x:f>
      </x:c>
      <x:c r="F159" t="str">
        <x:f>IF(D159="","","Resolve the cited source row and refresh the report.")</x:f>
      </x:c>
      <x:c r="G159" t="str">
        <x:f>IF(D159="","",B159&amp;" "&amp;C159&amp;" "&amp;D159)</x:f>
      </x:c>
    </x:row>
    <x:row r="160">
      <x:c r="A160" t="str">
        <x:v>crm</x:v>
      </x:c>
      <x:c r="B160" t="str">
        <x:f>IF('CRM outcomes'!A28="","",'CRM outcomes'!A28)</x:f>
      </x:c>
      <x:c r="C160" t="str">
        <x:f>IF(D160="INVALID_STAGE_STATE",IF(AND('CRM outcomes'!H28&lt;&gt;"Yes",'CRM outcomes'!H28&lt;&gt;"No",'CRM outcomes'!H28&lt;&gt;"Unknown"),"qualified_state",IF(AND('CRM outcomes'!J28&lt;&gt;"Yes",'CRM outcomes'!J28&lt;&gt;"No",'CRM outcomes'!J28&lt;&gt;"Unknown"),"booked_state",IF(AND('CRM outcomes'!L28&lt;&gt;"Yes",'CRM outcomes'!L28&lt;&gt;"No",'CRM outcomes'!L28&lt;&gt;"Unknown"),"held_state","opportunity_state"))),IF(D160="INVALID_YES_TIMESTAMP",IF(AND('CRM outcomes'!H28="Yes",OR('CRM outcomes'!I28="",'CRM outcomes'!I28&lt;'CRM outcomes'!D28,'CRM outcomes'!I28&gt;'Report setup'!$B$9)),"qualified_at",IF(AND('CRM outcomes'!J28="Yes",OR('CRM outcomes'!K28="",'CRM outcomes'!K28&lt;'CRM outcomes'!D28,'CRM outcomes'!K28&gt;'Report setup'!$B$9)),"booked_at",IF(AND('CRM outcomes'!L28="Yes",OR('CRM outcomes'!M28="",'CRM outcomes'!M28&lt;'CRM outcomes'!D28,'CRM outcomes'!M28&gt;'Report setup'!$B$9)),"held_at","opportunity_at"))),IF(D160="PARENT_NOT_YES",IF(AND('CRM outcomes'!J28="Yes",'CRM outcomes'!H28&lt;&gt;"Yes"),"booked_state",IF(AND('CRM outcomes'!L28="Yes",'CRM outcomes'!J28&lt;&gt;"Yes"),"held_state","opportunity_state")),IF(D160="UNMATCHED_OR_AMBIGUOUS_AD","captured_ad_id",IF(D160="DUPLICATE_CRM_KEY","crm_record_id","source_row_id")))))</x:f>
        <x:v>source_row_id</x:v>
      </x:c>
      <x:c r="D160" t="str">
        <x:f>IF('CRM outcomes'!S28="MAPPING_EVIDENCE","",IF('CRM outcomes'!S28="","",'CRM outcomes'!S28))</x:f>
      </x:c>
      <x:c r="E160" t="str">
        <x:f>IF(D160="","","Hold")</x:f>
      </x:c>
      <x:c r="F160" t="str">
        <x:f>IF(D160="","","Resolve the cited source row and refresh the report.")</x:f>
      </x:c>
      <x:c r="G160" t="str">
        <x:f>IF(D160="","",B160&amp;" "&amp;C160&amp;" "&amp;D160)</x:f>
      </x:c>
    </x:row>
    <x:row r="161">
      <x:c r="A161" t="str">
        <x:v>crm</x:v>
      </x:c>
      <x:c r="B161" t="str">
        <x:f>IF('CRM outcomes'!A29="","",'CRM outcomes'!A29)</x:f>
      </x:c>
      <x:c r="C161" t="str">
        <x:f>IF(D161="INVALID_STAGE_STATE",IF(AND('CRM outcomes'!H29&lt;&gt;"Yes",'CRM outcomes'!H29&lt;&gt;"No",'CRM outcomes'!H29&lt;&gt;"Unknown"),"qualified_state",IF(AND('CRM outcomes'!J29&lt;&gt;"Yes",'CRM outcomes'!J29&lt;&gt;"No",'CRM outcomes'!J29&lt;&gt;"Unknown"),"booked_state",IF(AND('CRM outcomes'!L29&lt;&gt;"Yes",'CRM outcomes'!L29&lt;&gt;"No",'CRM outcomes'!L29&lt;&gt;"Unknown"),"held_state","opportunity_state"))),IF(D161="INVALID_YES_TIMESTAMP",IF(AND('CRM outcomes'!H29="Yes",OR('CRM outcomes'!I29="",'CRM outcomes'!I29&lt;'CRM outcomes'!D29,'CRM outcomes'!I29&gt;'Report setup'!$B$9)),"qualified_at",IF(AND('CRM outcomes'!J29="Yes",OR('CRM outcomes'!K29="",'CRM outcomes'!K29&lt;'CRM outcomes'!D29,'CRM outcomes'!K29&gt;'Report setup'!$B$9)),"booked_at",IF(AND('CRM outcomes'!L29="Yes",OR('CRM outcomes'!M29="",'CRM outcomes'!M29&lt;'CRM outcomes'!D29,'CRM outcomes'!M29&gt;'Report setup'!$B$9)),"held_at","opportunity_at"))),IF(D161="PARENT_NOT_YES",IF(AND('CRM outcomes'!J29="Yes",'CRM outcomes'!H29&lt;&gt;"Yes"),"booked_state",IF(AND('CRM outcomes'!L29="Yes",'CRM outcomes'!J29&lt;&gt;"Yes"),"held_state","opportunity_state")),IF(D161="UNMATCHED_OR_AMBIGUOUS_AD","captured_ad_id",IF(D161="DUPLICATE_CRM_KEY","crm_record_id","source_row_id")))))</x:f>
        <x:v>source_row_id</x:v>
      </x:c>
      <x:c r="D161" t="str">
        <x:f>IF('CRM outcomes'!S29="MAPPING_EVIDENCE","",IF('CRM outcomes'!S29="","",'CRM outcomes'!S29))</x:f>
      </x:c>
      <x:c r="E161" t="str">
        <x:f>IF(D161="","","Hold")</x:f>
      </x:c>
      <x:c r="F161" t="str">
        <x:f>IF(D161="","","Resolve the cited source row and refresh the report.")</x:f>
      </x:c>
      <x:c r="G161" t="str">
        <x:f>IF(D161="","",B161&amp;" "&amp;C161&amp;" "&amp;D161)</x:f>
      </x:c>
    </x:row>
    <x:row r="162">
      <x:c r="A162" t="str">
        <x:v>crm</x:v>
      </x:c>
      <x:c r="B162" t="str">
        <x:f>IF('CRM outcomes'!A30="","",'CRM outcomes'!A30)</x:f>
      </x:c>
      <x:c r="C162" t="str">
        <x:f>IF(D162="INVALID_STAGE_STATE",IF(AND('CRM outcomes'!H30&lt;&gt;"Yes",'CRM outcomes'!H30&lt;&gt;"No",'CRM outcomes'!H30&lt;&gt;"Unknown"),"qualified_state",IF(AND('CRM outcomes'!J30&lt;&gt;"Yes",'CRM outcomes'!J30&lt;&gt;"No",'CRM outcomes'!J30&lt;&gt;"Unknown"),"booked_state",IF(AND('CRM outcomes'!L30&lt;&gt;"Yes",'CRM outcomes'!L30&lt;&gt;"No",'CRM outcomes'!L30&lt;&gt;"Unknown"),"held_state","opportunity_state"))),IF(D162="INVALID_YES_TIMESTAMP",IF(AND('CRM outcomes'!H30="Yes",OR('CRM outcomes'!I30="",'CRM outcomes'!I30&lt;'CRM outcomes'!D30,'CRM outcomes'!I30&gt;'Report setup'!$B$9)),"qualified_at",IF(AND('CRM outcomes'!J30="Yes",OR('CRM outcomes'!K30="",'CRM outcomes'!K30&lt;'CRM outcomes'!D30,'CRM outcomes'!K30&gt;'Report setup'!$B$9)),"booked_at",IF(AND('CRM outcomes'!L30="Yes",OR('CRM outcomes'!M30="",'CRM outcomes'!M30&lt;'CRM outcomes'!D30,'CRM outcomes'!M30&gt;'Report setup'!$B$9)),"held_at","opportunity_at"))),IF(D162="PARENT_NOT_YES",IF(AND('CRM outcomes'!J30="Yes",'CRM outcomes'!H30&lt;&gt;"Yes"),"booked_state",IF(AND('CRM outcomes'!L30="Yes",'CRM outcomes'!J30&lt;&gt;"Yes"),"held_state","opportunity_state")),IF(D162="UNMATCHED_OR_AMBIGUOUS_AD","captured_ad_id",IF(D162="DUPLICATE_CRM_KEY","crm_record_id","source_row_id")))))</x:f>
        <x:v>source_row_id</x:v>
      </x:c>
      <x:c r="D162" t="str">
        <x:f>IF('CRM outcomes'!S30="MAPPING_EVIDENCE","",IF('CRM outcomes'!S30="","",'CRM outcomes'!S30))</x:f>
      </x:c>
      <x:c r="E162" t="str">
        <x:f>IF(D162="","","Hold")</x:f>
      </x:c>
      <x:c r="F162" t="str">
        <x:f>IF(D162="","","Resolve the cited source row and refresh the report.")</x:f>
      </x:c>
      <x:c r="G162" t="str">
        <x:f>IF(D162="","",B162&amp;" "&amp;C162&amp;" "&amp;D162)</x:f>
      </x:c>
    </x:row>
    <x:row r="163">
      <x:c r="A163" t="str">
        <x:v>crm</x:v>
      </x:c>
      <x:c r="B163" t="str">
        <x:f>IF('CRM outcomes'!A31="","",'CRM outcomes'!A31)</x:f>
      </x:c>
      <x:c r="C163" t="str">
        <x:f>IF(D163="INVALID_STAGE_STATE",IF(AND('CRM outcomes'!H31&lt;&gt;"Yes",'CRM outcomes'!H31&lt;&gt;"No",'CRM outcomes'!H31&lt;&gt;"Unknown"),"qualified_state",IF(AND('CRM outcomes'!J31&lt;&gt;"Yes",'CRM outcomes'!J31&lt;&gt;"No",'CRM outcomes'!J31&lt;&gt;"Unknown"),"booked_state",IF(AND('CRM outcomes'!L31&lt;&gt;"Yes",'CRM outcomes'!L31&lt;&gt;"No",'CRM outcomes'!L31&lt;&gt;"Unknown"),"held_state","opportunity_state"))),IF(D163="INVALID_YES_TIMESTAMP",IF(AND('CRM outcomes'!H31="Yes",OR('CRM outcomes'!I31="",'CRM outcomes'!I31&lt;'CRM outcomes'!D31,'CRM outcomes'!I31&gt;'Report setup'!$B$9)),"qualified_at",IF(AND('CRM outcomes'!J31="Yes",OR('CRM outcomes'!K31="",'CRM outcomes'!K31&lt;'CRM outcomes'!D31,'CRM outcomes'!K31&gt;'Report setup'!$B$9)),"booked_at",IF(AND('CRM outcomes'!L31="Yes",OR('CRM outcomes'!M31="",'CRM outcomes'!M31&lt;'CRM outcomes'!D31,'CRM outcomes'!M31&gt;'Report setup'!$B$9)),"held_at","opportunity_at"))),IF(D163="PARENT_NOT_YES",IF(AND('CRM outcomes'!J31="Yes",'CRM outcomes'!H31&lt;&gt;"Yes"),"booked_state",IF(AND('CRM outcomes'!L31="Yes",'CRM outcomes'!J31&lt;&gt;"Yes"),"held_state","opportunity_state")),IF(D163="UNMATCHED_OR_AMBIGUOUS_AD","captured_ad_id",IF(D163="DUPLICATE_CRM_KEY","crm_record_id","source_row_id")))))</x:f>
        <x:v>source_row_id</x:v>
      </x:c>
      <x:c r="D163" t="str">
        <x:f>IF('CRM outcomes'!S31="MAPPING_EVIDENCE","",IF('CRM outcomes'!S31="","",'CRM outcomes'!S31))</x:f>
      </x:c>
      <x:c r="E163" t="str">
        <x:f>IF(D163="","","Hold")</x:f>
      </x:c>
      <x:c r="F163" t="str">
        <x:f>IF(D163="","","Resolve the cited source row and refresh the report.")</x:f>
      </x:c>
      <x:c r="G163" t="str">
        <x:f>IF(D163="","",B163&amp;" "&amp;C163&amp;" "&amp;D163)</x:f>
      </x:c>
    </x:row>
    <x:row r="164">
      <x:c r="A164" t="str">
        <x:v>crm</x:v>
      </x:c>
      <x:c r="B164" t="str">
        <x:f>IF('CRM outcomes'!A32="","",'CRM outcomes'!A32)</x:f>
      </x:c>
      <x:c r="C164" t="str">
        <x:f>IF(D164="INVALID_STAGE_STATE",IF(AND('CRM outcomes'!H32&lt;&gt;"Yes",'CRM outcomes'!H32&lt;&gt;"No",'CRM outcomes'!H32&lt;&gt;"Unknown"),"qualified_state",IF(AND('CRM outcomes'!J32&lt;&gt;"Yes",'CRM outcomes'!J32&lt;&gt;"No",'CRM outcomes'!J32&lt;&gt;"Unknown"),"booked_state",IF(AND('CRM outcomes'!L32&lt;&gt;"Yes",'CRM outcomes'!L32&lt;&gt;"No",'CRM outcomes'!L32&lt;&gt;"Unknown"),"held_state","opportunity_state"))),IF(D164="INVALID_YES_TIMESTAMP",IF(AND('CRM outcomes'!H32="Yes",OR('CRM outcomes'!I32="",'CRM outcomes'!I32&lt;'CRM outcomes'!D32,'CRM outcomes'!I32&gt;'Report setup'!$B$9)),"qualified_at",IF(AND('CRM outcomes'!J32="Yes",OR('CRM outcomes'!K32="",'CRM outcomes'!K32&lt;'CRM outcomes'!D32,'CRM outcomes'!K32&gt;'Report setup'!$B$9)),"booked_at",IF(AND('CRM outcomes'!L32="Yes",OR('CRM outcomes'!M32="",'CRM outcomes'!M32&lt;'CRM outcomes'!D32,'CRM outcomes'!M32&gt;'Report setup'!$B$9)),"held_at","opportunity_at"))),IF(D164="PARENT_NOT_YES",IF(AND('CRM outcomes'!J32="Yes",'CRM outcomes'!H32&lt;&gt;"Yes"),"booked_state",IF(AND('CRM outcomes'!L32="Yes",'CRM outcomes'!J32&lt;&gt;"Yes"),"held_state","opportunity_state")),IF(D164="UNMATCHED_OR_AMBIGUOUS_AD","captured_ad_id",IF(D164="DUPLICATE_CRM_KEY","crm_record_id","source_row_id")))))</x:f>
        <x:v>source_row_id</x:v>
      </x:c>
      <x:c r="D164" t="str">
        <x:f>IF('CRM outcomes'!S32="MAPPING_EVIDENCE","",IF('CRM outcomes'!S32="","",'CRM outcomes'!S32))</x:f>
      </x:c>
      <x:c r="E164" t="str">
        <x:f>IF(D164="","","Hold")</x:f>
      </x:c>
      <x:c r="F164" t="str">
        <x:f>IF(D164="","","Resolve the cited source row and refresh the report.")</x:f>
      </x:c>
      <x:c r="G164" t="str">
        <x:f>IF(D164="","",B164&amp;" "&amp;C164&amp;" "&amp;D164)</x:f>
      </x:c>
    </x:row>
    <x:row r="165">
      <x:c r="A165" t="str">
        <x:v>crm</x:v>
      </x:c>
      <x:c r="B165" t="str">
        <x:f>IF('CRM outcomes'!A33="","",'CRM outcomes'!A33)</x:f>
      </x:c>
      <x:c r="C165" t="str">
        <x:f>IF(D165="INVALID_STAGE_STATE",IF(AND('CRM outcomes'!H33&lt;&gt;"Yes",'CRM outcomes'!H33&lt;&gt;"No",'CRM outcomes'!H33&lt;&gt;"Unknown"),"qualified_state",IF(AND('CRM outcomes'!J33&lt;&gt;"Yes",'CRM outcomes'!J33&lt;&gt;"No",'CRM outcomes'!J33&lt;&gt;"Unknown"),"booked_state",IF(AND('CRM outcomes'!L33&lt;&gt;"Yes",'CRM outcomes'!L33&lt;&gt;"No",'CRM outcomes'!L33&lt;&gt;"Unknown"),"held_state","opportunity_state"))),IF(D165="INVALID_YES_TIMESTAMP",IF(AND('CRM outcomes'!H33="Yes",OR('CRM outcomes'!I33="",'CRM outcomes'!I33&lt;'CRM outcomes'!D33,'CRM outcomes'!I33&gt;'Report setup'!$B$9)),"qualified_at",IF(AND('CRM outcomes'!J33="Yes",OR('CRM outcomes'!K33="",'CRM outcomes'!K33&lt;'CRM outcomes'!D33,'CRM outcomes'!K33&gt;'Report setup'!$B$9)),"booked_at",IF(AND('CRM outcomes'!L33="Yes",OR('CRM outcomes'!M33="",'CRM outcomes'!M33&lt;'CRM outcomes'!D33,'CRM outcomes'!M33&gt;'Report setup'!$B$9)),"held_at","opportunity_at"))),IF(D165="PARENT_NOT_YES",IF(AND('CRM outcomes'!J33="Yes",'CRM outcomes'!H33&lt;&gt;"Yes"),"booked_state",IF(AND('CRM outcomes'!L33="Yes",'CRM outcomes'!J33&lt;&gt;"Yes"),"held_state","opportunity_state")),IF(D165="UNMATCHED_OR_AMBIGUOUS_AD","captured_ad_id",IF(D165="DUPLICATE_CRM_KEY","crm_record_id","source_row_id")))))</x:f>
        <x:v>source_row_id</x:v>
      </x:c>
      <x:c r="D165" t="str">
        <x:f>IF('CRM outcomes'!S33="MAPPING_EVIDENCE","",IF('CRM outcomes'!S33="","",'CRM outcomes'!S33))</x:f>
      </x:c>
      <x:c r="E165" t="str">
        <x:f>IF(D165="","","Hold")</x:f>
      </x:c>
      <x:c r="F165" t="str">
        <x:f>IF(D165="","","Resolve the cited source row and refresh the report.")</x:f>
      </x:c>
      <x:c r="G165" t="str">
        <x:f>IF(D165="","",B165&amp;" "&amp;C165&amp;" "&amp;D165)</x:f>
      </x:c>
    </x:row>
    <x:row r="166">
      <x:c r="A166" t="str">
        <x:v>crm</x:v>
      </x:c>
      <x:c r="B166" t="str">
        <x:f>IF('CRM outcomes'!A34="","",'CRM outcomes'!A34)</x:f>
      </x:c>
      <x:c r="C166" t="str">
        <x:f>IF(D166="INVALID_STAGE_STATE",IF(AND('CRM outcomes'!H34&lt;&gt;"Yes",'CRM outcomes'!H34&lt;&gt;"No",'CRM outcomes'!H34&lt;&gt;"Unknown"),"qualified_state",IF(AND('CRM outcomes'!J34&lt;&gt;"Yes",'CRM outcomes'!J34&lt;&gt;"No",'CRM outcomes'!J34&lt;&gt;"Unknown"),"booked_state",IF(AND('CRM outcomes'!L34&lt;&gt;"Yes",'CRM outcomes'!L34&lt;&gt;"No",'CRM outcomes'!L34&lt;&gt;"Unknown"),"held_state","opportunity_state"))),IF(D166="INVALID_YES_TIMESTAMP",IF(AND('CRM outcomes'!H34="Yes",OR('CRM outcomes'!I34="",'CRM outcomes'!I34&lt;'CRM outcomes'!D34,'CRM outcomes'!I34&gt;'Report setup'!$B$9)),"qualified_at",IF(AND('CRM outcomes'!J34="Yes",OR('CRM outcomes'!K34="",'CRM outcomes'!K34&lt;'CRM outcomes'!D34,'CRM outcomes'!K34&gt;'Report setup'!$B$9)),"booked_at",IF(AND('CRM outcomes'!L34="Yes",OR('CRM outcomes'!M34="",'CRM outcomes'!M34&lt;'CRM outcomes'!D34,'CRM outcomes'!M34&gt;'Report setup'!$B$9)),"held_at","opportunity_at"))),IF(D166="PARENT_NOT_YES",IF(AND('CRM outcomes'!J34="Yes",'CRM outcomes'!H34&lt;&gt;"Yes"),"booked_state",IF(AND('CRM outcomes'!L34="Yes",'CRM outcomes'!J34&lt;&gt;"Yes"),"held_state","opportunity_state")),IF(D166="UNMATCHED_OR_AMBIGUOUS_AD","captured_ad_id",IF(D166="DUPLICATE_CRM_KEY","crm_record_id","source_row_id")))))</x:f>
        <x:v>source_row_id</x:v>
      </x:c>
      <x:c r="D166" t="str">
        <x:f>IF('CRM outcomes'!S34="MAPPING_EVIDENCE","",IF('CRM outcomes'!S34="","",'CRM outcomes'!S34))</x:f>
      </x:c>
      <x:c r="E166" t="str">
        <x:f>IF(D166="","","Hold")</x:f>
      </x:c>
      <x:c r="F166" t="str">
        <x:f>IF(D166="","","Resolve the cited source row and refresh the report.")</x:f>
      </x:c>
      <x:c r="G166" t="str">
        <x:f>IF(D166="","",B166&amp;" "&amp;C166&amp;" "&amp;D166)</x:f>
      </x:c>
    </x:row>
    <x:row r="167">
      <x:c r="A167" t="str">
        <x:v>crm</x:v>
      </x:c>
      <x:c r="B167" t="str">
        <x:f>IF('CRM outcomes'!A35="","",'CRM outcomes'!A35)</x:f>
      </x:c>
      <x:c r="C167" t="str">
        <x:f>IF(D167="INVALID_STAGE_STATE",IF(AND('CRM outcomes'!H35&lt;&gt;"Yes",'CRM outcomes'!H35&lt;&gt;"No",'CRM outcomes'!H35&lt;&gt;"Unknown"),"qualified_state",IF(AND('CRM outcomes'!J35&lt;&gt;"Yes",'CRM outcomes'!J35&lt;&gt;"No",'CRM outcomes'!J35&lt;&gt;"Unknown"),"booked_state",IF(AND('CRM outcomes'!L35&lt;&gt;"Yes",'CRM outcomes'!L35&lt;&gt;"No",'CRM outcomes'!L35&lt;&gt;"Unknown"),"held_state","opportunity_state"))),IF(D167="INVALID_YES_TIMESTAMP",IF(AND('CRM outcomes'!H35="Yes",OR('CRM outcomes'!I35="",'CRM outcomes'!I35&lt;'CRM outcomes'!D35,'CRM outcomes'!I35&gt;'Report setup'!$B$9)),"qualified_at",IF(AND('CRM outcomes'!J35="Yes",OR('CRM outcomes'!K35="",'CRM outcomes'!K35&lt;'CRM outcomes'!D35,'CRM outcomes'!K35&gt;'Report setup'!$B$9)),"booked_at",IF(AND('CRM outcomes'!L35="Yes",OR('CRM outcomes'!M35="",'CRM outcomes'!M35&lt;'CRM outcomes'!D35,'CRM outcomes'!M35&gt;'Report setup'!$B$9)),"held_at","opportunity_at"))),IF(D167="PARENT_NOT_YES",IF(AND('CRM outcomes'!J35="Yes",'CRM outcomes'!H35&lt;&gt;"Yes"),"booked_state",IF(AND('CRM outcomes'!L35="Yes",'CRM outcomes'!J35&lt;&gt;"Yes"),"held_state","opportunity_state")),IF(D167="UNMATCHED_OR_AMBIGUOUS_AD","captured_ad_id",IF(D167="DUPLICATE_CRM_KEY","crm_record_id","source_row_id")))))</x:f>
        <x:v>source_row_id</x:v>
      </x:c>
      <x:c r="D167" t="str">
        <x:f>IF('CRM outcomes'!S35="MAPPING_EVIDENCE","",IF('CRM outcomes'!S35="","",'CRM outcomes'!S35))</x:f>
      </x:c>
      <x:c r="E167" t="str">
        <x:f>IF(D167="","","Hold")</x:f>
      </x:c>
      <x:c r="F167" t="str">
        <x:f>IF(D167="","","Resolve the cited source row and refresh the report.")</x:f>
      </x:c>
      <x:c r="G167" t="str">
        <x:f>IF(D167="","",B167&amp;" "&amp;C167&amp;" "&amp;D167)</x:f>
      </x:c>
    </x:row>
    <x:row r="168">
      <x:c r="A168" t="str">
        <x:v>crm</x:v>
      </x:c>
      <x:c r="B168" t="str">
        <x:f>IF('CRM outcomes'!A36="","",'CRM outcomes'!A36)</x:f>
      </x:c>
      <x:c r="C168" t="str">
        <x:f>IF(D168="INVALID_STAGE_STATE",IF(AND('CRM outcomes'!H36&lt;&gt;"Yes",'CRM outcomes'!H36&lt;&gt;"No",'CRM outcomes'!H36&lt;&gt;"Unknown"),"qualified_state",IF(AND('CRM outcomes'!J36&lt;&gt;"Yes",'CRM outcomes'!J36&lt;&gt;"No",'CRM outcomes'!J36&lt;&gt;"Unknown"),"booked_state",IF(AND('CRM outcomes'!L36&lt;&gt;"Yes",'CRM outcomes'!L36&lt;&gt;"No",'CRM outcomes'!L36&lt;&gt;"Unknown"),"held_state","opportunity_state"))),IF(D168="INVALID_YES_TIMESTAMP",IF(AND('CRM outcomes'!H36="Yes",OR('CRM outcomes'!I36="",'CRM outcomes'!I36&lt;'CRM outcomes'!D36,'CRM outcomes'!I36&gt;'Report setup'!$B$9)),"qualified_at",IF(AND('CRM outcomes'!J36="Yes",OR('CRM outcomes'!K36="",'CRM outcomes'!K36&lt;'CRM outcomes'!D36,'CRM outcomes'!K36&gt;'Report setup'!$B$9)),"booked_at",IF(AND('CRM outcomes'!L36="Yes",OR('CRM outcomes'!M36="",'CRM outcomes'!M36&lt;'CRM outcomes'!D36,'CRM outcomes'!M36&gt;'Report setup'!$B$9)),"held_at","opportunity_at"))),IF(D168="PARENT_NOT_YES",IF(AND('CRM outcomes'!J36="Yes",'CRM outcomes'!H36&lt;&gt;"Yes"),"booked_state",IF(AND('CRM outcomes'!L36="Yes",'CRM outcomes'!J36&lt;&gt;"Yes"),"held_state","opportunity_state")),IF(D168="UNMATCHED_OR_AMBIGUOUS_AD","captured_ad_id",IF(D168="DUPLICATE_CRM_KEY","crm_record_id","source_row_id")))))</x:f>
        <x:v>source_row_id</x:v>
      </x:c>
      <x:c r="D168" t="str">
        <x:f>IF('CRM outcomes'!S36="MAPPING_EVIDENCE","",IF('CRM outcomes'!S36="","",'CRM outcomes'!S36))</x:f>
      </x:c>
      <x:c r="E168" t="str">
        <x:f>IF(D168="","","Hold")</x:f>
      </x:c>
      <x:c r="F168" t="str">
        <x:f>IF(D168="","","Resolve the cited source row and refresh the report.")</x:f>
      </x:c>
      <x:c r="G168" t="str">
        <x:f>IF(D168="","",B168&amp;" "&amp;C168&amp;" "&amp;D168)</x:f>
      </x:c>
    </x:row>
    <x:row r="169">
      <x:c r="A169" t="str">
        <x:v>crm</x:v>
      </x:c>
      <x:c r="B169" t="str">
        <x:f>IF('CRM outcomes'!A37="","",'CRM outcomes'!A37)</x:f>
      </x:c>
      <x:c r="C169" t="str">
        <x:f>IF(D169="INVALID_STAGE_STATE",IF(AND('CRM outcomes'!H37&lt;&gt;"Yes",'CRM outcomes'!H37&lt;&gt;"No",'CRM outcomes'!H37&lt;&gt;"Unknown"),"qualified_state",IF(AND('CRM outcomes'!J37&lt;&gt;"Yes",'CRM outcomes'!J37&lt;&gt;"No",'CRM outcomes'!J37&lt;&gt;"Unknown"),"booked_state",IF(AND('CRM outcomes'!L37&lt;&gt;"Yes",'CRM outcomes'!L37&lt;&gt;"No",'CRM outcomes'!L37&lt;&gt;"Unknown"),"held_state","opportunity_state"))),IF(D169="INVALID_YES_TIMESTAMP",IF(AND('CRM outcomes'!H37="Yes",OR('CRM outcomes'!I37="",'CRM outcomes'!I37&lt;'CRM outcomes'!D37,'CRM outcomes'!I37&gt;'Report setup'!$B$9)),"qualified_at",IF(AND('CRM outcomes'!J37="Yes",OR('CRM outcomes'!K37="",'CRM outcomes'!K37&lt;'CRM outcomes'!D37,'CRM outcomes'!K37&gt;'Report setup'!$B$9)),"booked_at",IF(AND('CRM outcomes'!L37="Yes",OR('CRM outcomes'!M37="",'CRM outcomes'!M37&lt;'CRM outcomes'!D37,'CRM outcomes'!M37&gt;'Report setup'!$B$9)),"held_at","opportunity_at"))),IF(D169="PARENT_NOT_YES",IF(AND('CRM outcomes'!J37="Yes",'CRM outcomes'!H37&lt;&gt;"Yes"),"booked_state",IF(AND('CRM outcomes'!L37="Yes",'CRM outcomes'!J37&lt;&gt;"Yes"),"held_state","opportunity_state")),IF(D169="UNMATCHED_OR_AMBIGUOUS_AD","captured_ad_id",IF(D169="DUPLICATE_CRM_KEY","crm_record_id","source_row_id")))))</x:f>
        <x:v>source_row_id</x:v>
      </x:c>
      <x:c r="D169" t="str">
        <x:f>IF('CRM outcomes'!S37="MAPPING_EVIDENCE","",IF('CRM outcomes'!S37="","",'CRM outcomes'!S37))</x:f>
      </x:c>
      <x:c r="E169" t="str">
        <x:f>IF(D169="","","Hold")</x:f>
      </x:c>
      <x:c r="F169" t="str">
        <x:f>IF(D169="","","Resolve the cited source row and refresh the report.")</x:f>
      </x:c>
      <x:c r="G169" t="str">
        <x:f>IF(D169="","",B169&amp;" "&amp;C169&amp;" "&amp;D169)</x:f>
      </x:c>
    </x:row>
    <x:row r="170">
      <x:c r="A170" t="str">
        <x:v>crm</x:v>
      </x:c>
      <x:c r="B170" t="str">
        <x:f>IF('CRM outcomes'!A38="","",'CRM outcomes'!A38)</x:f>
      </x:c>
      <x:c r="C170" t="str">
        <x:f>IF(D170="INVALID_STAGE_STATE",IF(AND('CRM outcomes'!H38&lt;&gt;"Yes",'CRM outcomes'!H38&lt;&gt;"No",'CRM outcomes'!H38&lt;&gt;"Unknown"),"qualified_state",IF(AND('CRM outcomes'!J38&lt;&gt;"Yes",'CRM outcomes'!J38&lt;&gt;"No",'CRM outcomes'!J38&lt;&gt;"Unknown"),"booked_state",IF(AND('CRM outcomes'!L38&lt;&gt;"Yes",'CRM outcomes'!L38&lt;&gt;"No",'CRM outcomes'!L38&lt;&gt;"Unknown"),"held_state","opportunity_state"))),IF(D170="INVALID_YES_TIMESTAMP",IF(AND('CRM outcomes'!H38="Yes",OR('CRM outcomes'!I38="",'CRM outcomes'!I38&lt;'CRM outcomes'!D38,'CRM outcomes'!I38&gt;'Report setup'!$B$9)),"qualified_at",IF(AND('CRM outcomes'!J38="Yes",OR('CRM outcomes'!K38="",'CRM outcomes'!K38&lt;'CRM outcomes'!D38,'CRM outcomes'!K38&gt;'Report setup'!$B$9)),"booked_at",IF(AND('CRM outcomes'!L38="Yes",OR('CRM outcomes'!M38="",'CRM outcomes'!M38&lt;'CRM outcomes'!D38,'CRM outcomes'!M38&gt;'Report setup'!$B$9)),"held_at","opportunity_at"))),IF(D170="PARENT_NOT_YES",IF(AND('CRM outcomes'!J38="Yes",'CRM outcomes'!H38&lt;&gt;"Yes"),"booked_state",IF(AND('CRM outcomes'!L38="Yes",'CRM outcomes'!J38&lt;&gt;"Yes"),"held_state","opportunity_state")),IF(D170="UNMATCHED_OR_AMBIGUOUS_AD","captured_ad_id",IF(D170="DUPLICATE_CRM_KEY","crm_record_id","source_row_id")))))</x:f>
        <x:v>source_row_id</x:v>
      </x:c>
      <x:c r="D170" t="str">
        <x:f>IF('CRM outcomes'!S38="MAPPING_EVIDENCE","",IF('CRM outcomes'!S38="","",'CRM outcomes'!S38))</x:f>
      </x:c>
      <x:c r="E170" t="str">
        <x:f>IF(D170="","","Hold")</x:f>
      </x:c>
      <x:c r="F170" t="str">
        <x:f>IF(D170="","","Resolve the cited source row and refresh the report.")</x:f>
      </x:c>
      <x:c r="G170" t="str">
        <x:f>IF(D170="","",B170&amp;" "&amp;C170&amp;" "&amp;D170)</x:f>
      </x:c>
    </x:row>
    <x:row r="171">
      <x:c r="A171" t="str">
        <x:v>crm</x:v>
      </x:c>
      <x:c r="B171" t="str">
        <x:f>IF('CRM outcomes'!A39="","",'CRM outcomes'!A39)</x:f>
      </x:c>
      <x:c r="C171" t="str">
        <x:f>IF(D171="INVALID_STAGE_STATE",IF(AND('CRM outcomes'!H39&lt;&gt;"Yes",'CRM outcomes'!H39&lt;&gt;"No",'CRM outcomes'!H39&lt;&gt;"Unknown"),"qualified_state",IF(AND('CRM outcomes'!J39&lt;&gt;"Yes",'CRM outcomes'!J39&lt;&gt;"No",'CRM outcomes'!J39&lt;&gt;"Unknown"),"booked_state",IF(AND('CRM outcomes'!L39&lt;&gt;"Yes",'CRM outcomes'!L39&lt;&gt;"No",'CRM outcomes'!L39&lt;&gt;"Unknown"),"held_state","opportunity_state"))),IF(D171="INVALID_YES_TIMESTAMP",IF(AND('CRM outcomes'!H39="Yes",OR('CRM outcomes'!I39="",'CRM outcomes'!I39&lt;'CRM outcomes'!D39,'CRM outcomes'!I39&gt;'Report setup'!$B$9)),"qualified_at",IF(AND('CRM outcomes'!J39="Yes",OR('CRM outcomes'!K39="",'CRM outcomes'!K39&lt;'CRM outcomes'!D39,'CRM outcomes'!K39&gt;'Report setup'!$B$9)),"booked_at",IF(AND('CRM outcomes'!L39="Yes",OR('CRM outcomes'!M39="",'CRM outcomes'!M39&lt;'CRM outcomes'!D39,'CRM outcomes'!M39&gt;'Report setup'!$B$9)),"held_at","opportunity_at"))),IF(D171="PARENT_NOT_YES",IF(AND('CRM outcomes'!J39="Yes",'CRM outcomes'!H39&lt;&gt;"Yes"),"booked_state",IF(AND('CRM outcomes'!L39="Yes",'CRM outcomes'!J39&lt;&gt;"Yes"),"held_state","opportunity_state")),IF(D171="UNMATCHED_OR_AMBIGUOUS_AD","captured_ad_id",IF(D171="DUPLICATE_CRM_KEY","crm_record_id","source_row_id")))))</x:f>
        <x:v>source_row_id</x:v>
      </x:c>
      <x:c r="D171" t="str">
        <x:f>IF('CRM outcomes'!S39="MAPPING_EVIDENCE","",IF('CRM outcomes'!S39="","",'CRM outcomes'!S39))</x:f>
      </x:c>
      <x:c r="E171" t="str">
        <x:f>IF(D171="","","Hold")</x:f>
      </x:c>
      <x:c r="F171" t="str">
        <x:f>IF(D171="","","Resolve the cited source row and refresh the report.")</x:f>
      </x:c>
      <x:c r="G171" t="str">
        <x:f>IF(D171="","",B171&amp;" "&amp;C171&amp;" "&amp;D171)</x:f>
      </x:c>
    </x:row>
    <x:row r="172">
      <x:c r="A172" t="str">
        <x:v>crm</x:v>
      </x:c>
      <x:c r="B172" t="str">
        <x:f>IF('CRM outcomes'!A40="","",'CRM outcomes'!A40)</x:f>
      </x:c>
      <x:c r="C172" t="str">
        <x:f>IF(D172="INVALID_STAGE_STATE",IF(AND('CRM outcomes'!H40&lt;&gt;"Yes",'CRM outcomes'!H40&lt;&gt;"No",'CRM outcomes'!H40&lt;&gt;"Unknown"),"qualified_state",IF(AND('CRM outcomes'!J40&lt;&gt;"Yes",'CRM outcomes'!J40&lt;&gt;"No",'CRM outcomes'!J40&lt;&gt;"Unknown"),"booked_state",IF(AND('CRM outcomes'!L40&lt;&gt;"Yes",'CRM outcomes'!L40&lt;&gt;"No",'CRM outcomes'!L40&lt;&gt;"Unknown"),"held_state","opportunity_state"))),IF(D172="INVALID_YES_TIMESTAMP",IF(AND('CRM outcomes'!H40="Yes",OR('CRM outcomes'!I40="",'CRM outcomes'!I40&lt;'CRM outcomes'!D40,'CRM outcomes'!I40&gt;'Report setup'!$B$9)),"qualified_at",IF(AND('CRM outcomes'!J40="Yes",OR('CRM outcomes'!K40="",'CRM outcomes'!K40&lt;'CRM outcomes'!D40,'CRM outcomes'!K40&gt;'Report setup'!$B$9)),"booked_at",IF(AND('CRM outcomes'!L40="Yes",OR('CRM outcomes'!M40="",'CRM outcomes'!M40&lt;'CRM outcomes'!D40,'CRM outcomes'!M40&gt;'Report setup'!$B$9)),"held_at","opportunity_at"))),IF(D172="PARENT_NOT_YES",IF(AND('CRM outcomes'!J40="Yes",'CRM outcomes'!H40&lt;&gt;"Yes"),"booked_state",IF(AND('CRM outcomes'!L40="Yes",'CRM outcomes'!J40&lt;&gt;"Yes"),"held_state","opportunity_state")),IF(D172="UNMATCHED_OR_AMBIGUOUS_AD","captured_ad_id",IF(D172="DUPLICATE_CRM_KEY","crm_record_id","source_row_id")))))</x:f>
        <x:v>source_row_id</x:v>
      </x:c>
      <x:c r="D172" t="str">
        <x:f>IF('CRM outcomes'!S40="MAPPING_EVIDENCE","",IF('CRM outcomes'!S40="","",'CRM outcomes'!S40))</x:f>
      </x:c>
      <x:c r="E172" t="str">
        <x:f>IF(D172="","","Hold")</x:f>
      </x:c>
      <x:c r="F172" t="str">
        <x:f>IF(D172="","","Resolve the cited source row and refresh the report.")</x:f>
      </x:c>
      <x:c r="G172" t="str">
        <x:f>IF(D172="","",B172&amp;" "&amp;C172&amp;" "&amp;D172)</x:f>
      </x:c>
    </x:row>
    <x:row r="173">
      <x:c r="A173" t="str">
        <x:v>crm</x:v>
      </x:c>
      <x:c r="B173" t="str">
        <x:f>IF('CRM outcomes'!A41="","",'CRM outcomes'!A41)</x:f>
      </x:c>
      <x:c r="C173" t="str">
        <x:f>IF(D173="INVALID_STAGE_STATE",IF(AND('CRM outcomes'!H41&lt;&gt;"Yes",'CRM outcomes'!H41&lt;&gt;"No",'CRM outcomes'!H41&lt;&gt;"Unknown"),"qualified_state",IF(AND('CRM outcomes'!J41&lt;&gt;"Yes",'CRM outcomes'!J41&lt;&gt;"No",'CRM outcomes'!J41&lt;&gt;"Unknown"),"booked_state",IF(AND('CRM outcomes'!L41&lt;&gt;"Yes",'CRM outcomes'!L41&lt;&gt;"No",'CRM outcomes'!L41&lt;&gt;"Unknown"),"held_state","opportunity_state"))),IF(D173="INVALID_YES_TIMESTAMP",IF(AND('CRM outcomes'!H41="Yes",OR('CRM outcomes'!I41="",'CRM outcomes'!I41&lt;'CRM outcomes'!D41,'CRM outcomes'!I41&gt;'Report setup'!$B$9)),"qualified_at",IF(AND('CRM outcomes'!J41="Yes",OR('CRM outcomes'!K41="",'CRM outcomes'!K41&lt;'CRM outcomes'!D41,'CRM outcomes'!K41&gt;'Report setup'!$B$9)),"booked_at",IF(AND('CRM outcomes'!L41="Yes",OR('CRM outcomes'!M41="",'CRM outcomes'!M41&lt;'CRM outcomes'!D41,'CRM outcomes'!M41&gt;'Report setup'!$B$9)),"held_at","opportunity_at"))),IF(D173="PARENT_NOT_YES",IF(AND('CRM outcomes'!J41="Yes",'CRM outcomes'!H41&lt;&gt;"Yes"),"booked_state",IF(AND('CRM outcomes'!L41="Yes",'CRM outcomes'!J41&lt;&gt;"Yes"),"held_state","opportunity_state")),IF(D173="UNMATCHED_OR_AMBIGUOUS_AD","captured_ad_id",IF(D173="DUPLICATE_CRM_KEY","crm_record_id","source_row_id")))))</x:f>
        <x:v>source_row_id</x:v>
      </x:c>
      <x:c r="D173" t="str">
        <x:f>IF('CRM outcomes'!S41="MAPPING_EVIDENCE","",IF('CRM outcomes'!S41="","",'CRM outcomes'!S41))</x:f>
      </x:c>
      <x:c r="E173" t="str">
        <x:f>IF(D173="","","Hold")</x:f>
      </x:c>
      <x:c r="F173" t="str">
        <x:f>IF(D173="","","Resolve the cited source row and refresh the report.")</x:f>
      </x:c>
      <x:c r="G173" t="str">
        <x:f>IF(D173="","",B173&amp;" "&amp;C173&amp;" "&amp;D173)</x:f>
      </x:c>
    </x:row>
    <x:row r="174">
      <x:c r="A174" t="str">
        <x:v>crm</x:v>
      </x:c>
      <x:c r="B174" t="str">
        <x:f>IF('CRM outcomes'!A42="","",'CRM outcomes'!A42)</x:f>
      </x:c>
      <x:c r="C174" t="str">
        <x:f>IF(D174="INVALID_STAGE_STATE",IF(AND('CRM outcomes'!H42&lt;&gt;"Yes",'CRM outcomes'!H42&lt;&gt;"No",'CRM outcomes'!H42&lt;&gt;"Unknown"),"qualified_state",IF(AND('CRM outcomes'!J42&lt;&gt;"Yes",'CRM outcomes'!J42&lt;&gt;"No",'CRM outcomes'!J42&lt;&gt;"Unknown"),"booked_state",IF(AND('CRM outcomes'!L42&lt;&gt;"Yes",'CRM outcomes'!L42&lt;&gt;"No",'CRM outcomes'!L42&lt;&gt;"Unknown"),"held_state","opportunity_state"))),IF(D174="INVALID_YES_TIMESTAMP",IF(AND('CRM outcomes'!H42="Yes",OR('CRM outcomes'!I42="",'CRM outcomes'!I42&lt;'CRM outcomes'!D42,'CRM outcomes'!I42&gt;'Report setup'!$B$9)),"qualified_at",IF(AND('CRM outcomes'!J42="Yes",OR('CRM outcomes'!K42="",'CRM outcomes'!K42&lt;'CRM outcomes'!D42,'CRM outcomes'!K42&gt;'Report setup'!$B$9)),"booked_at",IF(AND('CRM outcomes'!L42="Yes",OR('CRM outcomes'!M42="",'CRM outcomes'!M42&lt;'CRM outcomes'!D42,'CRM outcomes'!M42&gt;'Report setup'!$B$9)),"held_at","opportunity_at"))),IF(D174="PARENT_NOT_YES",IF(AND('CRM outcomes'!J42="Yes",'CRM outcomes'!H42&lt;&gt;"Yes"),"booked_state",IF(AND('CRM outcomes'!L42="Yes",'CRM outcomes'!J42&lt;&gt;"Yes"),"held_state","opportunity_state")),IF(D174="UNMATCHED_OR_AMBIGUOUS_AD","captured_ad_id",IF(D174="DUPLICATE_CRM_KEY","crm_record_id","source_row_id")))))</x:f>
        <x:v>source_row_id</x:v>
      </x:c>
      <x:c r="D174" t="str">
        <x:f>IF('CRM outcomes'!S42="MAPPING_EVIDENCE","",IF('CRM outcomes'!S42="","",'CRM outcomes'!S42))</x:f>
      </x:c>
      <x:c r="E174" t="str">
        <x:f>IF(D174="","","Hold")</x:f>
      </x:c>
      <x:c r="F174" t="str">
        <x:f>IF(D174="","","Resolve the cited source row and refresh the report.")</x:f>
      </x:c>
      <x:c r="G174" t="str">
        <x:f>IF(D174="","",B174&amp;" "&amp;C174&amp;" "&amp;D174)</x:f>
      </x:c>
    </x:row>
    <x:row r="175">
      <x:c r="A175" t="str">
        <x:v>crm</x:v>
      </x:c>
      <x:c r="B175" t="str">
        <x:f>IF('CRM outcomes'!A43="","",'CRM outcomes'!A43)</x:f>
      </x:c>
      <x:c r="C175" t="str">
        <x:f>IF(D175="INVALID_STAGE_STATE",IF(AND('CRM outcomes'!H43&lt;&gt;"Yes",'CRM outcomes'!H43&lt;&gt;"No",'CRM outcomes'!H43&lt;&gt;"Unknown"),"qualified_state",IF(AND('CRM outcomes'!J43&lt;&gt;"Yes",'CRM outcomes'!J43&lt;&gt;"No",'CRM outcomes'!J43&lt;&gt;"Unknown"),"booked_state",IF(AND('CRM outcomes'!L43&lt;&gt;"Yes",'CRM outcomes'!L43&lt;&gt;"No",'CRM outcomes'!L43&lt;&gt;"Unknown"),"held_state","opportunity_state"))),IF(D175="INVALID_YES_TIMESTAMP",IF(AND('CRM outcomes'!H43="Yes",OR('CRM outcomes'!I43="",'CRM outcomes'!I43&lt;'CRM outcomes'!D43,'CRM outcomes'!I43&gt;'Report setup'!$B$9)),"qualified_at",IF(AND('CRM outcomes'!J43="Yes",OR('CRM outcomes'!K43="",'CRM outcomes'!K43&lt;'CRM outcomes'!D43,'CRM outcomes'!K43&gt;'Report setup'!$B$9)),"booked_at",IF(AND('CRM outcomes'!L43="Yes",OR('CRM outcomes'!M43="",'CRM outcomes'!M43&lt;'CRM outcomes'!D43,'CRM outcomes'!M43&gt;'Report setup'!$B$9)),"held_at","opportunity_at"))),IF(D175="PARENT_NOT_YES",IF(AND('CRM outcomes'!J43="Yes",'CRM outcomes'!H43&lt;&gt;"Yes"),"booked_state",IF(AND('CRM outcomes'!L43="Yes",'CRM outcomes'!J43&lt;&gt;"Yes"),"held_state","opportunity_state")),IF(D175="UNMATCHED_OR_AMBIGUOUS_AD","captured_ad_id",IF(D175="DUPLICATE_CRM_KEY","crm_record_id","source_row_id")))))</x:f>
        <x:v>source_row_id</x:v>
      </x:c>
      <x:c r="D175" t="str">
        <x:f>IF('CRM outcomes'!S43="MAPPING_EVIDENCE","",IF('CRM outcomes'!S43="","",'CRM outcomes'!S43))</x:f>
      </x:c>
      <x:c r="E175" t="str">
        <x:f>IF(D175="","","Hold")</x:f>
      </x:c>
      <x:c r="F175" t="str">
        <x:f>IF(D175="","","Resolve the cited source row and refresh the report.")</x:f>
      </x:c>
      <x:c r="G175" t="str">
        <x:f>IF(D175="","",B175&amp;" "&amp;C175&amp;" "&amp;D175)</x:f>
      </x:c>
    </x:row>
    <x:row r="176">
      <x:c r="A176" t="str">
        <x:v>crm</x:v>
      </x:c>
      <x:c r="B176" t="str">
        <x:f>IF('CRM outcomes'!A44="","",'CRM outcomes'!A44)</x:f>
      </x:c>
      <x:c r="C176" t="str">
        <x:f>IF(D176="INVALID_STAGE_STATE",IF(AND('CRM outcomes'!H44&lt;&gt;"Yes",'CRM outcomes'!H44&lt;&gt;"No",'CRM outcomes'!H44&lt;&gt;"Unknown"),"qualified_state",IF(AND('CRM outcomes'!J44&lt;&gt;"Yes",'CRM outcomes'!J44&lt;&gt;"No",'CRM outcomes'!J44&lt;&gt;"Unknown"),"booked_state",IF(AND('CRM outcomes'!L44&lt;&gt;"Yes",'CRM outcomes'!L44&lt;&gt;"No",'CRM outcomes'!L44&lt;&gt;"Unknown"),"held_state","opportunity_state"))),IF(D176="INVALID_YES_TIMESTAMP",IF(AND('CRM outcomes'!H44="Yes",OR('CRM outcomes'!I44="",'CRM outcomes'!I44&lt;'CRM outcomes'!D44,'CRM outcomes'!I44&gt;'Report setup'!$B$9)),"qualified_at",IF(AND('CRM outcomes'!J44="Yes",OR('CRM outcomes'!K44="",'CRM outcomes'!K44&lt;'CRM outcomes'!D44,'CRM outcomes'!K44&gt;'Report setup'!$B$9)),"booked_at",IF(AND('CRM outcomes'!L44="Yes",OR('CRM outcomes'!M44="",'CRM outcomes'!M44&lt;'CRM outcomes'!D44,'CRM outcomes'!M44&gt;'Report setup'!$B$9)),"held_at","opportunity_at"))),IF(D176="PARENT_NOT_YES",IF(AND('CRM outcomes'!J44="Yes",'CRM outcomes'!H44&lt;&gt;"Yes"),"booked_state",IF(AND('CRM outcomes'!L44="Yes",'CRM outcomes'!J44&lt;&gt;"Yes"),"held_state","opportunity_state")),IF(D176="UNMATCHED_OR_AMBIGUOUS_AD","captured_ad_id",IF(D176="DUPLICATE_CRM_KEY","crm_record_id","source_row_id")))))</x:f>
        <x:v>source_row_id</x:v>
      </x:c>
      <x:c r="D176" t="str">
        <x:f>IF('CRM outcomes'!S44="MAPPING_EVIDENCE","",IF('CRM outcomes'!S44="","",'CRM outcomes'!S44))</x:f>
      </x:c>
      <x:c r="E176" t="str">
        <x:f>IF(D176="","","Hold")</x:f>
      </x:c>
      <x:c r="F176" t="str">
        <x:f>IF(D176="","","Resolve the cited source row and refresh the report.")</x:f>
      </x:c>
      <x:c r="G176" t="str">
        <x:f>IF(D176="","",B176&amp;" "&amp;C176&amp;" "&amp;D176)</x:f>
      </x:c>
    </x:row>
    <x:row r="177">
      <x:c r="A177" t="str">
        <x:v>crm</x:v>
      </x:c>
      <x:c r="B177" t="str">
        <x:f>IF('CRM outcomes'!A45="","",'CRM outcomes'!A45)</x:f>
      </x:c>
      <x:c r="C177" t="str">
        <x:f>IF(D177="INVALID_STAGE_STATE",IF(AND('CRM outcomes'!H45&lt;&gt;"Yes",'CRM outcomes'!H45&lt;&gt;"No",'CRM outcomes'!H45&lt;&gt;"Unknown"),"qualified_state",IF(AND('CRM outcomes'!J45&lt;&gt;"Yes",'CRM outcomes'!J45&lt;&gt;"No",'CRM outcomes'!J45&lt;&gt;"Unknown"),"booked_state",IF(AND('CRM outcomes'!L45&lt;&gt;"Yes",'CRM outcomes'!L45&lt;&gt;"No",'CRM outcomes'!L45&lt;&gt;"Unknown"),"held_state","opportunity_state"))),IF(D177="INVALID_YES_TIMESTAMP",IF(AND('CRM outcomes'!H45="Yes",OR('CRM outcomes'!I45="",'CRM outcomes'!I45&lt;'CRM outcomes'!D45,'CRM outcomes'!I45&gt;'Report setup'!$B$9)),"qualified_at",IF(AND('CRM outcomes'!J45="Yes",OR('CRM outcomes'!K45="",'CRM outcomes'!K45&lt;'CRM outcomes'!D45,'CRM outcomes'!K45&gt;'Report setup'!$B$9)),"booked_at",IF(AND('CRM outcomes'!L45="Yes",OR('CRM outcomes'!M45="",'CRM outcomes'!M45&lt;'CRM outcomes'!D45,'CRM outcomes'!M45&gt;'Report setup'!$B$9)),"held_at","opportunity_at"))),IF(D177="PARENT_NOT_YES",IF(AND('CRM outcomes'!J45="Yes",'CRM outcomes'!H45&lt;&gt;"Yes"),"booked_state",IF(AND('CRM outcomes'!L45="Yes",'CRM outcomes'!J45&lt;&gt;"Yes"),"held_state","opportunity_state")),IF(D177="UNMATCHED_OR_AMBIGUOUS_AD","captured_ad_id",IF(D177="DUPLICATE_CRM_KEY","crm_record_id","source_row_id")))))</x:f>
        <x:v>source_row_id</x:v>
      </x:c>
      <x:c r="D177" t="str">
        <x:f>IF('CRM outcomes'!S45="MAPPING_EVIDENCE","",IF('CRM outcomes'!S45="","",'CRM outcomes'!S45))</x:f>
      </x:c>
      <x:c r="E177" t="str">
        <x:f>IF(D177="","","Hold")</x:f>
      </x:c>
      <x:c r="F177" t="str">
        <x:f>IF(D177="","","Resolve the cited source row and refresh the report.")</x:f>
      </x:c>
      <x:c r="G177" t="str">
        <x:f>IF(D177="","",B177&amp;" "&amp;C177&amp;" "&amp;D177)</x:f>
      </x:c>
    </x:row>
    <x:row r="178">
      <x:c r="A178" t="str">
        <x:v>crm</x:v>
      </x:c>
      <x:c r="B178" t="str">
        <x:f>IF('CRM outcomes'!A46="","",'CRM outcomes'!A46)</x:f>
      </x:c>
      <x:c r="C178" t="str">
        <x:f>IF(D178="INVALID_STAGE_STATE",IF(AND('CRM outcomes'!H46&lt;&gt;"Yes",'CRM outcomes'!H46&lt;&gt;"No",'CRM outcomes'!H46&lt;&gt;"Unknown"),"qualified_state",IF(AND('CRM outcomes'!J46&lt;&gt;"Yes",'CRM outcomes'!J46&lt;&gt;"No",'CRM outcomes'!J46&lt;&gt;"Unknown"),"booked_state",IF(AND('CRM outcomes'!L46&lt;&gt;"Yes",'CRM outcomes'!L46&lt;&gt;"No",'CRM outcomes'!L46&lt;&gt;"Unknown"),"held_state","opportunity_state"))),IF(D178="INVALID_YES_TIMESTAMP",IF(AND('CRM outcomes'!H46="Yes",OR('CRM outcomes'!I46="",'CRM outcomes'!I46&lt;'CRM outcomes'!D46,'CRM outcomes'!I46&gt;'Report setup'!$B$9)),"qualified_at",IF(AND('CRM outcomes'!J46="Yes",OR('CRM outcomes'!K46="",'CRM outcomes'!K46&lt;'CRM outcomes'!D46,'CRM outcomes'!K46&gt;'Report setup'!$B$9)),"booked_at",IF(AND('CRM outcomes'!L46="Yes",OR('CRM outcomes'!M46="",'CRM outcomes'!M46&lt;'CRM outcomes'!D46,'CRM outcomes'!M46&gt;'Report setup'!$B$9)),"held_at","opportunity_at"))),IF(D178="PARENT_NOT_YES",IF(AND('CRM outcomes'!J46="Yes",'CRM outcomes'!H46&lt;&gt;"Yes"),"booked_state",IF(AND('CRM outcomes'!L46="Yes",'CRM outcomes'!J46&lt;&gt;"Yes"),"held_state","opportunity_state")),IF(D178="UNMATCHED_OR_AMBIGUOUS_AD","captured_ad_id",IF(D178="DUPLICATE_CRM_KEY","crm_record_id","source_row_id")))))</x:f>
        <x:v>source_row_id</x:v>
      </x:c>
      <x:c r="D178" t="str">
        <x:f>IF('CRM outcomes'!S46="MAPPING_EVIDENCE","",IF('CRM outcomes'!S46="","",'CRM outcomes'!S46))</x:f>
      </x:c>
      <x:c r="E178" t="str">
        <x:f>IF(D178="","","Hold")</x:f>
      </x:c>
      <x:c r="F178" t="str">
        <x:f>IF(D178="","","Resolve the cited source row and refresh the report.")</x:f>
      </x:c>
      <x:c r="G178" t="str">
        <x:f>IF(D178="","",B178&amp;" "&amp;C178&amp;" "&amp;D178)</x:f>
      </x:c>
    </x:row>
    <x:row r="179">
      <x:c r="A179" t="str">
        <x:v>crm</x:v>
      </x:c>
      <x:c r="B179" t="str">
        <x:f>IF('CRM outcomes'!A47="","",'CRM outcomes'!A47)</x:f>
      </x:c>
      <x:c r="C179" t="str">
        <x:f>IF(D179="INVALID_STAGE_STATE",IF(AND('CRM outcomes'!H47&lt;&gt;"Yes",'CRM outcomes'!H47&lt;&gt;"No",'CRM outcomes'!H47&lt;&gt;"Unknown"),"qualified_state",IF(AND('CRM outcomes'!J47&lt;&gt;"Yes",'CRM outcomes'!J47&lt;&gt;"No",'CRM outcomes'!J47&lt;&gt;"Unknown"),"booked_state",IF(AND('CRM outcomes'!L47&lt;&gt;"Yes",'CRM outcomes'!L47&lt;&gt;"No",'CRM outcomes'!L47&lt;&gt;"Unknown"),"held_state","opportunity_state"))),IF(D179="INVALID_YES_TIMESTAMP",IF(AND('CRM outcomes'!H47="Yes",OR('CRM outcomes'!I47="",'CRM outcomes'!I47&lt;'CRM outcomes'!D47,'CRM outcomes'!I47&gt;'Report setup'!$B$9)),"qualified_at",IF(AND('CRM outcomes'!J47="Yes",OR('CRM outcomes'!K47="",'CRM outcomes'!K47&lt;'CRM outcomes'!D47,'CRM outcomes'!K47&gt;'Report setup'!$B$9)),"booked_at",IF(AND('CRM outcomes'!L47="Yes",OR('CRM outcomes'!M47="",'CRM outcomes'!M47&lt;'CRM outcomes'!D47,'CRM outcomes'!M47&gt;'Report setup'!$B$9)),"held_at","opportunity_at"))),IF(D179="PARENT_NOT_YES",IF(AND('CRM outcomes'!J47="Yes",'CRM outcomes'!H47&lt;&gt;"Yes"),"booked_state",IF(AND('CRM outcomes'!L47="Yes",'CRM outcomes'!J47&lt;&gt;"Yes"),"held_state","opportunity_state")),IF(D179="UNMATCHED_OR_AMBIGUOUS_AD","captured_ad_id",IF(D179="DUPLICATE_CRM_KEY","crm_record_id","source_row_id")))))</x:f>
        <x:v>source_row_id</x:v>
      </x:c>
      <x:c r="D179" t="str">
        <x:f>IF('CRM outcomes'!S47="MAPPING_EVIDENCE","",IF('CRM outcomes'!S47="","",'CRM outcomes'!S47))</x:f>
      </x:c>
      <x:c r="E179" t="str">
        <x:f>IF(D179="","","Hold")</x:f>
      </x:c>
      <x:c r="F179" t="str">
        <x:f>IF(D179="","","Resolve the cited source row and refresh the report.")</x:f>
      </x:c>
      <x:c r="G179" t="str">
        <x:f>IF(D179="","",B179&amp;" "&amp;C179&amp;" "&amp;D179)</x:f>
      </x:c>
    </x:row>
    <x:row r="180">
      <x:c r="A180" t="str">
        <x:v>crm</x:v>
      </x:c>
      <x:c r="B180" t="str">
        <x:f>IF('CRM outcomes'!A48="","",'CRM outcomes'!A48)</x:f>
      </x:c>
      <x:c r="C180" t="str">
        <x:f>IF(D180="INVALID_STAGE_STATE",IF(AND('CRM outcomes'!H48&lt;&gt;"Yes",'CRM outcomes'!H48&lt;&gt;"No",'CRM outcomes'!H48&lt;&gt;"Unknown"),"qualified_state",IF(AND('CRM outcomes'!J48&lt;&gt;"Yes",'CRM outcomes'!J48&lt;&gt;"No",'CRM outcomes'!J48&lt;&gt;"Unknown"),"booked_state",IF(AND('CRM outcomes'!L48&lt;&gt;"Yes",'CRM outcomes'!L48&lt;&gt;"No",'CRM outcomes'!L48&lt;&gt;"Unknown"),"held_state","opportunity_state"))),IF(D180="INVALID_YES_TIMESTAMP",IF(AND('CRM outcomes'!H48="Yes",OR('CRM outcomes'!I48="",'CRM outcomes'!I48&lt;'CRM outcomes'!D48,'CRM outcomes'!I48&gt;'Report setup'!$B$9)),"qualified_at",IF(AND('CRM outcomes'!J48="Yes",OR('CRM outcomes'!K48="",'CRM outcomes'!K48&lt;'CRM outcomes'!D48,'CRM outcomes'!K48&gt;'Report setup'!$B$9)),"booked_at",IF(AND('CRM outcomes'!L48="Yes",OR('CRM outcomes'!M48="",'CRM outcomes'!M48&lt;'CRM outcomes'!D48,'CRM outcomes'!M48&gt;'Report setup'!$B$9)),"held_at","opportunity_at"))),IF(D180="PARENT_NOT_YES",IF(AND('CRM outcomes'!J48="Yes",'CRM outcomes'!H48&lt;&gt;"Yes"),"booked_state",IF(AND('CRM outcomes'!L48="Yes",'CRM outcomes'!J48&lt;&gt;"Yes"),"held_state","opportunity_state")),IF(D180="UNMATCHED_OR_AMBIGUOUS_AD","captured_ad_id",IF(D180="DUPLICATE_CRM_KEY","crm_record_id","source_row_id")))))</x:f>
        <x:v>source_row_id</x:v>
      </x:c>
      <x:c r="D180" t="str">
        <x:f>IF('CRM outcomes'!S48="MAPPING_EVIDENCE","",IF('CRM outcomes'!S48="","",'CRM outcomes'!S48))</x:f>
      </x:c>
      <x:c r="E180" t="str">
        <x:f>IF(D180="","","Hold")</x:f>
      </x:c>
      <x:c r="F180" t="str">
        <x:f>IF(D180="","","Resolve the cited source row and refresh the report.")</x:f>
      </x:c>
      <x:c r="G180" t="str">
        <x:f>IF(D180="","",B180&amp;" "&amp;C180&amp;" "&amp;D180)</x:f>
      </x:c>
    </x:row>
    <x:row r="181">
      <x:c r="A181" t="str">
        <x:v>crm</x:v>
      </x:c>
      <x:c r="B181" t="str">
        <x:f>IF('CRM outcomes'!A49="","",'CRM outcomes'!A49)</x:f>
      </x:c>
      <x:c r="C181" t="str">
        <x:f>IF(D181="INVALID_STAGE_STATE",IF(AND('CRM outcomes'!H49&lt;&gt;"Yes",'CRM outcomes'!H49&lt;&gt;"No",'CRM outcomes'!H49&lt;&gt;"Unknown"),"qualified_state",IF(AND('CRM outcomes'!J49&lt;&gt;"Yes",'CRM outcomes'!J49&lt;&gt;"No",'CRM outcomes'!J49&lt;&gt;"Unknown"),"booked_state",IF(AND('CRM outcomes'!L49&lt;&gt;"Yes",'CRM outcomes'!L49&lt;&gt;"No",'CRM outcomes'!L49&lt;&gt;"Unknown"),"held_state","opportunity_state"))),IF(D181="INVALID_YES_TIMESTAMP",IF(AND('CRM outcomes'!H49="Yes",OR('CRM outcomes'!I49="",'CRM outcomes'!I49&lt;'CRM outcomes'!D49,'CRM outcomes'!I49&gt;'Report setup'!$B$9)),"qualified_at",IF(AND('CRM outcomes'!J49="Yes",OR('CRM outcomes'!K49="",'CRM outcomes'!K49&lt;'CRM outcomes'!D49,'CRM outcomes'!K49&gt;'Report setup'!$B$9)),"booked_at",IF(AND('CRM outcomes'!L49="Yes",OR('CRM outcomes'!M49="",'CRM outcomes'!M49&lt;'CRM outcomes'!D49,'CRM outcomes'!M49&gt;'Report setup'!$B$9)),"held_at","opportunity_at"))),IF(D181="PARENT_NOT_YES",IF(AND('CRM outcomes'!J49="Yes",'CRM outcomes'!H49&lt;&gt;"Yes"),"booked_state",IF(AND('CRM outcomes'!L49="Yes",'CRM outcomes'!J49&lt;&gt;"Yes"),"held_state","opportunity_state")),IF(D181="UNMATCHED_OR_AMBIGUOUS_AD","captured_ad_id",IF(D181="DUPLICATE_CRM_KEY","crm_record_id","source_row_id")))))</x:f>
        <x:v>source_row_id</x:v>
      </x:c>
      <x:c r="D181" t="str">
        <x:f>IF('CRM outcomes'!S49="MAPPING_EVIDENCE","",IF('CRM outcomes'!S49="","",'CRM outcomes'!S49))</x:f>
      </x:c>
      <x:c r="E181" t="str">
        <x:f>IF(D181="","","Hold")</x:f>
      </x:c>
      <x:c r="F181" t="str">
        <x:f>IF(D181="","","Resolve the cited source row and refresh the report.")</x:f>
      </x:c>
      <x:c r="G181" t="str">
        <x:f>IF(D181="","",B181&amp;" "&amp;C181&amp;" "&amp;D181)</x:f>
      </x:c>
    </x:row>
    <x:row r="182">
      <x:c r="A182" t="str">
        <x:v>crm</x:v>
      </x:c>
      <x:c r="B182" t="str">
        <x:f>IF('CRM outcomes'!A50="","",'CRM outcomes'!A50)</x:f>
      </x:c>
      <x:c r="C182" t="str">
        <x:f>IF(D182="INVALID_STAGE_STATE",IF(AND('CRM outcomes'!H50&lt;&gt;"Yes",'CRM outcomes'!H50&lt;&gt;"No",'CRM outcomes'!H50&lt;&gt;"Unknown"),"qualified_state",IF(AND('CRM outcomes'!J50&lt;&gt;"Yes",'CRM outcomes'!J50&lt;&gt;"No",'CRM outcomes'!J50&lt;&gt;"Unknown"),"booked_state",IF(AND('CRM outcomes'!L50&lt;&gt;"Yes",'CRM outcomes'!L50&lt;&gt;"No",'CRM outcomes'!L50&lt;&gt;"Unknown"),"held_state","opportunity_state"))),IF(D182="INVALID_YES_TIMESTAMP",IF(AND('CRM outcomes'!H50="Yes",OR('CRM outcomes'!I50="",'CRM outcomes'!I50&lt;'CRM outcomes'!D50,'CRM outcomes'!I50&gt;'Report setup'!$B$9)),"qualified_at",IF(AND('CRM outcomes'!J50="Yes",OR('CRM outcomes'!K50="",'CRM outcomes'!K50&lt;'CRM outcomes'!D50,'CRM outcomes'!K50&gt;'Report setup'!$B$9)),"booked_at",IF(AND('CRM outcomes'!L50="Yes",OR('CRM outcomes'!M50="",'CRM outcomes'!M50&lt;'CRM outcomes'!D50,'CRM outcomes'!M50&gt;'Report setup'!$B$9)),"held_at","opportunity_at"))),IF(D182="PARENT_NOT_YES",IF(AND('CRM outcomes'!J50="Yes",'CRM outcomes'!H50&lt;&gt;"Yes"),"booked_state",IF(AND('CRM outcomes'!L50="Yes",'CRM outcomes'!J50&lt;&gt;"Yes"),"held_state","opportunity_state")),IF(D182="UNMATCHED_OR_AMBIGUOUS_AD","captured_ad_id",IF(D182="DUPLICATE_CRM_KEY","crm_record_id","source_row_id")))))</x:f>
        <x:v>source_row_id</x:v>
      </x:c>
      <x:c r="D182" t="str">
        <x:f>IF('CRM outcomes'!S50="MAPPING_EVIDENCE","",IF('CRM outcomes'!S50="","",'CRM outcomes'!S50))</x:f>
      </x:c>
      <x:c r="E182" t="str">
        <x:f>IF(D182="","","Hold")</x:f>
      </x:c>
      <x:c r="F182" t="str">
        <x:f>IF(D182="","","Resolve the cited source row and refresh the report.")</x:f>
      </x:c>
      <x:c r="G182" t="str">
        <x:f>IF(D182="","",B182&amp;" "&amp;C182&amp;" "&amp;D182)</x:f>
      </x:c>
    </x:row>
    <x:row r="183">
      <x:c r="A183" t="str">
        <x:v>crm</x:v>
      </x:c>
      <x:c r="B183" t="str">
        <x:f>IF('CRM outcomes'!A51="","",'CRM outcomes'!A51)</x:f>
      </x:c>
      <x:c r="C183" t="str">
        <x:f>IF(D183="INVALID_STAGE_STATE",IF(AND('CRM outcomes'!H51&lt;&gt;"Yes",'CRM outcomes'!H51&lt;&gt;"No",'CRM outcomes'!H51&lt;&gt;"Unknown"),"qualified_state",IF(AND('CRM outcomes'!J51&lt;&gt;"Yes",'CRM outcomes'!J51&lt;&gt;"No",'CRM outcomes'!J51&lt;&gt;"Unknown"),"booked_state",IF(AND('CRM outcomes'!L51&lt;&gt;"Yes",'CRM outcomes'!L51&lt;&gt;"No",'CRM outcomes'!L51&lt;&gt;"Unknown"),"held_state","opportunity_state"))),IF(D183="INVALID_YES_TIMESTAMP",IF(AND('CRM outcomes'!H51="Yes",OR('CRM outcomes'!I51="",'CRM outcomes'!I51&lt;'CRM outcomes'!D51,'CRM outcomes'!I51&gt;'Report setup'!$B$9)),"qualified_at",IF(AND('CRM outcomes'!J51="Yes",OR('CRM outcomes'!K51="",'CRM outcomes'!K51&lt;'CRM outcomes'!D51,'CRM outcomes'!K51&gt;'Report setup'!$B$9)),"booked_at",IF(AND('CRM outcomes'!L51="Yes",OR('CRM outcomes'!M51="",'CRM outcomes'!M51&lt;'CRM outcomes'!D51,'CRM outcomes'!M51&gt;'Report setup'!$B$9)),"held_at","opportunity_at"))),IF(D183="PARENT_NOT_YES",IF(AND('CRM outcomes'!J51="Yes",'CRM outcomes'!H51&lt;&gt;"Yes"),"booked_state",IF(AND('CRM outcomes'!L51="Yes",'CRM outcomes'!J51&lt;&gt;"Yes"),"held_state","opportunity_state")),IF(D183="UNMATCHED_OR_AMBIGUOUS_AD","captured_ad_id",IF(D183="DUPLICATE_CRM_KEY","crm_record_id","source_row_id")))))</x:f>
        <x:v>source_row_id</x:v>
      </x:c>
      <x:c r="D183" t="str">
        <x:f>IF('CRM outcomes'!S51="MAPPING_EVIDENCE","",IF('CRM outcomes'!S51="","",'CRM outcomes'!S51))</x:f>
      </x:c>
      <x:c r="E183" t="str">
        <x:f>IF(D183="","","Hold")</x:f>
      </x:c>
      <x:c r="F183" t="str">
        <x:f>IF(D183="","","Resolve the cited source row and refresh the report.")</x:f>
      </x:c>
      <x:c r="G183" t="str">
        <x:f>IF(D183="","",B183&amp;" "&amp;C183&amp;" "&amp;D183)</x:f>
      </x:c>
    </x:row>
    <x:row r="184">
      <x:c r="A184" t="str">
        <x:v>crm</x:v>
      </x:c>
      <x:c r="B184" t="str">
        <x:f>IF('CRM outcomes'!A52="","",'CRM outcomes'!A52)</x:f>
      </x:c>
      <x:c r="C184" t="str">
        <x:f>IF(D184="INVALID_STAGE_STATE",IF(AND('CRM outcomes'!H52&lt;&gt;"Yes",'CRM outcomes'!H52&lt;&gt;"No",'CRM outcomes'!H52&lt;&gt;"Unknown"),"qualified_state",IF(AND('CRM outcomes'!J52&lt;&gt;"Yes",'CRM outcomes'!J52&lt;&gt;"No",'CRM outcomes'!J52&lt;&gt;"Unknown"),"booked_state",IF(AND('CRM outcomes'!L52&lt;&gt;"Yes",'CRM outcomes'!L52&lt;&gt;"No",'CRM outcomes'!L52&lt;&gt;"Unknown"),"held_state","opportunity_state"))),IF(D184="INVALID_YES_TIMESTAMP",IF(AND('CRM outcomes'!H52="Yes",OR('CRM outcomes'!I52="",'CRM outcomes'!I52&lt;'CRM outcomes'!D52,'CRM outcomes'!I52&gt;'Report setup'!$B$9)),"qualified_at",IF(AND('CRM outcomes'!J52="Yes",OR('CRM outcomes'!K52="",'CRM outcomes'!K52&lt;'CRM outcomes'!D52,'CRM outcomes'!K52&gt;'Report setup'!$B$9)),"booked_at",IF(AND('CRM outcomes'!L52="Yes",OR('CRM outcomes'!M52="",'CRM outcomes'!M52&lt;'CRM outcomes'!D52,'CRM outcomes'!M52&gt;'Report setup'!$B$9)),"held_at","opportunity_at"))),IF(D184="PARENT_NOT_YES",IF(AND('CRM outcomes'!J52="Yes",'CRM outcomes'!H52&lt;&gt;"Yes"),"booked_state",IF(AND('CRM outcomes'!L52="Yes",'CRM outcomes'!J52&lt;&gt;"Yes"),"held_state","opportunity_state")),IF(D184="UNMATCHED_OR_AMBIGUOUS_AD","captured_ad_id",IF(D184="DUPLICATE_CRM_KEY","crm_record_id","source_row_id")))))</x:f>
        <x:v>source_row_id</x:v>
      </x:c>
      <x:c r="D184" t="str">
        <x:f>IF('CRM outcomes'!S52="MAPPING_EVIDENCE","",IF('CRM outcomes'!S52="","",'CRM outcomes'!S52))</x:f>
      </x:c>
      <x:c r="E184" t="str">
        <x:f>IF(D184="","","Hold")</x:f>
      </x:c>
      <x:c r="F184" t="str">
        <x:f>IF(D184="","","Resolve the cited source row and refresh the report.")</x:f>
      </x:c>
      <x:c r="G184" t="str">
        <x:f>IF(D184="","",B184&amp;" "&amp;C184&amp;" "&amp;D184)</x:f>
      </x:c>
    </x:row>
    <x:row r="185">
      <x:c r="A185" t="str">
        <x:v>crm</x:v>
      </x:c>
      <x:c r="B185" t="str">
        <x:f>IF('CRM outcomes'!A53="","",'CRM outcomes'!A53)</x:f>
      </x:c>
      <x:c r="C185" t="str">
        <x:f>IF(D185="INVALID_STAGE_STATE",IF(AND('CRM outcomes'!H53&lt;&gt;"Yes",'CRM outcomes'!H53&lt;&gt;"No",'CRM outcomes'!H53&lt;&gt;"Unknown"),"qualified_state",IF(AND('CRM outcomes'!J53&lt;&gt;"Yes",'CRM outcomes'!J53&lt;&gt;"No",'CRM outcomes'!J53&lt;&gt;"Unknown"),"booked_state",IF(AND('CRM outcomes'!L53&lt;&gt;"Yes",'CRM outcomes'!L53&lt;&gt;"No",'CRM outcomes'!L53&lt;&gt;"Unknown"),"held_state","opportunity_state"))),IF(D185="INVALID_YES_TIMESTAMP",IF(AND('CRM outcomes'!H53="Yes",OR('CRM outcomes'!I53="",'CRM outcomes'!I53&lt;'CRM outcomes'!D53,'CRM outcomes'!I53&gt;'Report setup'!$B$9)),"qualified_at",IF(AND('CRM outcomes'!J53="Yes",OR('CRM outcomes'!K53="",'CRM outcomes'!K53&lt;'CRM outcomes'!D53,'CRM outcomes'!K53&gt;'Report setup'!$B$9)),"booked_at",IF(AND('CRM outcomes'!L53="Yes",OR('CRM outcomes'!M53="",'CRM outcomes'!M53&lt;'CRM outcomes'!D53,'CRM outcomes'!M53&gt;'Report setup'!$B$9)),"held_at","opportunity_at"))),IF(D185="PARENT_NOT_YES",IF(AND('CRM outcomes'!J53="Yes",'CRM outcomes'!H53&lt;&gt;"Yes"),"booked_state",IF(AND('CRM outcomes'!L53="Yes",'CRM outcomes'!J53&lt;&gt;"Yes"),"held_state","opportunity_state")),IF(D185="UNMATCHED_OR_AMBIGUOUS_AD","captured_ad_id",IF(D185="DUPLICATE_CRM_KEY","crm_record_id","source_row_id")))))</x:f>
        <x:v>source_row_id</x:v>
      </x:c>
      <x:c r="D185" t="str">
        <x:f>IF('CRM outcomes'!S53="MAPPING_EVIDENCE","",IF('CRM outcomes'!S53="","",'CRM outcomes'!S53))</x:f>
      </x:c>
      <x:c r="E185" t="str">
        <x:f>IF(D185="","","Hold")</x:f>
      </x:c>
      <x:c r="F185" t="str">
        <x:f>IF(D185="","","Resolve the cited source row and refresh the report.")</x:f>
      </x:c>
      <x:c r="G185" t="str">
        <x:f>IF(D185="","",B185&amp;" "&amp;C185&amp;" "&amp;D185)</x:f>
      </x:c>
    </x:row>
    <x:row r="186">
      <x:c r="A186" t="str">
        <x:v>crm</x:v>
      </x:c>
      <x:c r="B186" t="str">
        <x:f>IF('CRM outcomes'!A54="","",'CRM outcomes'!A54)</x:f>
      </x:c>
      <x:c r="C186" t="str">
        <x:f>IF(D186="INVALID_STAGE_STATE",IF(AND('CRM outcomes'!H54&lt;&gt;"Yes",'CRM outcomes'!H54&lt;&gt;"No",'CRM outcomes'!H54&lt;&gt;"Unknown"),"qualified_state",IF(AND('CRM outcomes'!J54&lt;&gt;"Yes",'CRM outcomes'!J54&lt;&gt;"No",'CRM outcomes'!J54&lt;&gt;"Unknown"),"booked_state",IF(AND('CRM outcomes'!L54&lt;&gt;"Yes",'CRM outcomes'!L54&lt;&gt;"No",'CRM outcomes'!L54&lt;&gt;"Unknown"),"held_state","opportunity_state"))),IF(D186="INVALID_YES_TIMESTAMP",IF(AND('CRM outcomes'!H54="Yes",OR('CRM outcomes'!I54="",'CRM outcomes'!I54&lt;'CRM outcomes'!D54,'CRM outcomes'!I54&gt;'Report setup'!$B$9)),"qualified_at",IF(AND('CRM outcomes'!J54="Yes",OR('CRM outcomes'!K54="",'CRM outcomes'!K54&lt;'CRM outcomes'!D54,'CRM outcomes'!K54&gt;'Report setup'!$B$9)),"booked_at",IF(AND('CRM outcomes'!L54="Yes",OR('CRM outcomes'!M54="",'CRM outcomes'!M54&lt;'CRM outcomes'!D54,'CRM outcomes'!M54&gt;'Report setup'!$B$9)),"held_at","opportunity_at"))),IF(D186="PARENT_NOT_YES",IF(AND('CRM outcomes'!J54="Yes",'CRM outcomes'!H54&lt;&gt;"Yes"),"booked_state",IF(AND('CRM outcomes'!L54="Yes",'CRM outcomes'!J54&lt;&gt;"Yes"),"held_state","opportunity_state")),IF(D186="UNMATCHED_OR_AMBIGUOUS_AD","captured_ad_id",IF(D186="DUPLICATE_CRM_KEY","crm_record_id","source_row_id")))))</x:f>
        <x:v>source_row_id</x:v>
      </x:c>
      <x:c r="D186" t="str">
        <x:f>IF('CRM outcomes'!S54="MAPPING_EVIDENCE","",IF('CRM outcomes'!S54="","",'CRM outcomes'!S54))</x:f>
      </x:c>
      <x:c r="E186" t="str">
        <x:f>IF(D186="","","Hold")</x:f>
      </x:c>
      <x:c r="F186" t="str">
        <x:f>IF(D186="","","Resolve the cited source row and refresh the report.")</x:f>
      </x:c>
      <x:c r="G186" t="str">
        <x:f>IF(D186="","",B186&amp;" "&amp;C186&amp;" "&amp;D186)</x:f>
      </x:c>
    </x:row>
    <x:row r="187">
      <x:c r="A187" t="str">
        <x:v>crm</x:v>
      </x:c>
      <x:c r="B187" t="str">
        <x:f>IF('CRM outcomes'!A55="","",'CRM outcomes'!A55)</x:f>
      </x:c>
      <x:c r="C187" t="str">
        <x:f>IF(D187="INVALID_STAGE_STATE",IF(AND('CRM outcomes'!H55&lt;&gt;"Yes",'CRM outcomes'!H55&lt;&gt;"No",'CRM outcomes'!H55&lt;&gt;"Unknown"),"qualified_state",IF(AND('CRM outcomes'!J55&lt;&gt;"Yes",'CRM outcomes'!J55&lt;&gt;"No",'CRM outcomes'!J55&lt;&gt;"Unknown"),"booked_state",IF(AND('CRM outcomes'!L55&lt;&gt;"Yes",'CRM outcomes'!L55&lt;&gt;"No",'CRM outcomes'!L55&lt;&gt;"Unknown"),"held_state","opportunity_state"))),IF(D187="INVALID_YES_TIMESTAMP",IF(AND('CRM outcomes'!H55="Yes",OR('CRM outcomes'!I55="",'CRM outcomes'!I55&lt;'CRM outcomes'!D55,'CRM outcomes'!I55&gt;'Report setup'!$B$9)),"qualified_at",IF(AND('CRM outcomes'!J55="Yes",OR('CRM outcomes'!K55="",'CRM outcomes'!K55&lt;'CRM outcomes'!D55,'CRM outcomes'!K55&gt;'Report setup'!$B$9)),"booked_at",IF(AND('CRM outcomes'!L55="Yes",OR('CRM outcomes'!M55="",'CRM outcomes'!M55&lt;'CRM outcomes'!D55,'CRM outcomes'!M55&gt;'Report setup'!$B$9)),"held_at","opportunity_at"))),IF(D187="PARENT_NOT_YES",IF(AND('CRM outcomes'!J55="Yes",'CRM outcomes'!H55&lt;&gt;"Yes"),"booked_state",IF(AND('CRM outcomes'!L55="Yes",'CRM outcomes'!J55&lt;&gt;"Yes"),"held_state","opportunity_state")),IF(D187="UNMATCHED_OR_AMBIGUOUS_AD","captured_ad_id",IF(D187="DUPLICATE_CRM_KEY","crm_record_id","source_row_id")))))</x:f>
        <x:v>source_row_id</x:v>
      </x:c>
      <x:c r="D187" t="str">
        <x:f>IF('CRM outcomes'!S55="MAPPING_EVIDENCE","",IF('CRM outcomes'!S55="","",'CRM outcomes'!S55))</x:f>
      </x:c>
      <x:c r="E187" t="str">
        <x:f>IF(D187="","","Hold")</x:f>
      </x:c>
      <x:c r="F187" t="str">
        <x:f>IF(D187="","","Resolve the cited source row and refresh the report.")</x:f>
      </x:c>
      <x:c r="G187" t="str">
        <x:f>IF(D187="","",B187&amp;" "&amp;C187&amp;" "&amp;D187)</x:f>
      </x:c>
    </x:row>
    <x:row r="188">
      <x:c r="A188" t="str">
        <x:v>crm</x:v>
      </x:c>
      <x:c r="B188" t="str">
        <x:f>IF('CRM outcomes'!A56="","",'CRM outcomes'!A56)</x:f>
      </x:c>
      <x:c r="C188" t="str">
        <x:f>IF(D188="INVALID_STAGE_STATE",IF(AND('CRM outcomes'!H56&lt;&gt;"Yes",'CRM outcomes'!H56&lt;&gt;"No",'CRM outcomes'!H56&lt;&gt;"Unknown"),"qualified_state",IF(AND('CRM outcomes'!J56&lt;&gt;"Yes",'CRM outcomes'!J56&lt;&gt;"No",'CRM outcomes'!J56&lt;&gt;"Unknown"),"booked_state",IF(AND('CRM outcomes'!L56&lt;&gt;"Yes",'CRM outcomes'!L56&lt;&gt;"No",'CRM outcomes'!L56&lt;&gt;"Unknown"),"held_state","opportunity_state"))),IF(D188="INVALID_YES_TIMESTAMP",IF(AND('CRM outcomes'!H56="Yes",OR('CRM outcomes'!I56="",'CRM outcomes'!I56&lt;'CRM outcomes'!D56,'CRM outcomes'!I56&gt;'Report setup'!$B$9)),"qualified_at",IF(AND('CRM outcomes'!J56="Yes",OR('CRM outcomes'!K56="",'CRM outcomes'!K56&lt;'CRM outcomes'!D56,'CRM outcomes'!K56&gt;'Report setup'!$B$9)),"booked_at",IF(AND('CRM outcomes'!L56="Yes",OR('CRM outcomes'!M56="",'CRM outcomes'!M56&lt;'CRM outcomes'!D56,'CRM outcomes'!M56&gt;'Report setup'!$B$9)),"held_at","opportunity_at"))),IF(D188="PARENT_NOT_YES",IF(AND('CRM outcomes'!J56="Yes",'CRM outcomes'!H56&lt;&gt;"Yes"),"booked_state",IF(AND('CRM outcomes'!L56="Yes",'CRM outcomes'!J56&lt;&gt;"Yes"),"held_state","opportunity_state")),IF(D188="UNMATCHED_OR_AMBIGUOUS_AD","captured_ad_id",IF(D188="DUPLICATE_CRM_KEY","crm_record_id","source_row_id")))))</x:f>
        <x:v>source_row_id</x:v>
      </x:c>
      <x:c r="D188" t="str">
        <x:f>IF('CRM outcomes'!S56="MAPPING_EVIDENCE","",IF('CRM outcomes'!S56="","",'CRM outcomes'!S56))</x:f>
      </x:c>
      <x:c r="E188" t="str">
        <x:f>IF(D188="","","Hold")</x:f>
      </x:c>
      <x:c r="F188" t="str">
        <x:f>IF(D188="","","Resolve the cited source row and refresh the report.")</x:f>
      </x:c>
      <x:c r="G188" t="str">
        <x:f>IF(D188="","",B188&amp;" "&amp;C188&amp;" "&amp;D188)</x:f>
      </x:c>
    </x:row>
    <x:row r="189">
      <x:c r="A189" t="str">
        <x:v>crm</x:v>
      </x:c>
      <x:c r="B189" t="str">
        <x:f>IF('CRM outcomes'!A57="","",'CRM outcomes'!A57)</x:f>
      </x:c>
      <x:c r="C189" t="str">
        <x:f>IF(D189="INVALID_STAGE_STATE",IF(AND('CRM outcomes'!H57&lt;&gt;"Yes",'CRM outcomes'!H57&lt;&gt;"No",'CRM outcomes'!H57&lt;&gt;"Unknown"),"qualified_state",IF(AND('CRM outcomes'!J57&lt;&gt;"Yes",'CRM outcomes'!J57&lt;&gt;"No",'CRM outcomes'!J57&lt;&gt;"Unknown"),"booked_state",IF(AND('CRM outcomes'!L57&lt;&gt;"Yes",'CRM outcomes'!L57&lt;&gt;"No",'CRM outcomes'!L57&lt;&gt;"Unknown"),"held_state","opportunity_state"))),IF(D189="INVALID_YES_TIMESTAMP",IF(AND('CRM outcomes'!H57="Yes",OR('CRM outcomes'!I57="",'CRM outcomes'!I57&lt;'CRM outcomes'!D57,'CRM outcomes'!I57&gt;'Report setup'!$B$9)),"qualified_at",IF(AND('CRM outcomes'!J57="Yes",OR('CRM outcomes'!K57="",'CRM outcomes'!K57&lt;'CRM outcomes'!D57,'CRM outcomes'!K57&gt;'Report setup'!$B$9)),"booked_at",IF(AND('CRM outcomes'!L57="Yes",OR('CRM outcomes'!M57="",'CRM outcomes'!M57&lt;'CRM outcomes'!D57,'CRM outcomes'!M57&gt;'Report setup'!$B$9)),"held_at","opportunity_at"))),IF(D189="PARENT_NOT_YES",IF(AND('CRM outcomes'!J57="Yes",'CRM outcomes'!H57&lt;&gt;"Yes"),"booked_state",IF(AND('CRM outcomes'!L57="Yes",'CRM outcomes'!J57&lt;&gt;"Yes"),"held_state","opportunity_state")),IF(D189="UNMATCHED_OR_AMBIGUOUS_AD","captured_ad_id",IF(D189="DUPLICATE_CRM_KEY","crm_record_id","source_row_id")))))</x:f>
        <x:v>source_row_id</x:v>
      </x:c>
      <x:c r="D189" t="str">
        <x:f>IF('CRM outcomes'!S57="MAPPING_EVIDENCE","",IF('CRM outcomes'!S57="","",'CRM outcomes'!S57))</x:f>
      </x:c>
      <x:c r="E189" t="str">
        <x:f>IF(D189="","","Hold")</x:f>
      </x:c>
      <x:c r="F189" t="str">
        <x:f>IF(D189="","","Resolve the cited source row and refresh the report.")</x:f>
      </x:c>
      <x:c r="G189" t="str">
        <x:f>IF(D189="","",B189&amp;" "&amp;C189&amp;" "&amp;D189)</x:f>
      </x:c>
    </x:row>
    <x:row r="190">
      <x:c r="A190" t="str">
        <x:v>crm</x:v>
      </x:c>
      <x:c r="B190" t="str">
        <x:f>IF('CRM outcomes'!A58="","",'CRM outcomes'!A58)</x:f>
      </x:c>
      <x:c r="C190" t="str">
        <x:f>IF(D190="INVALID_STAGE_STATE",IF(AND('CRM outcomes'!H58&lt;&gt;"Yes",'CRM outcomes'!H58&lt;&gt;"No",'CRM outcomes'!H58&lt;&gt;"Unknown"),"qualified_state",IF(AND('CRM outcomes'!J58&lt;&gt;"Yes",'CRM outcomes'!J58&lt;&gt;"No",'CRM outcomes'!J58&lt;&gt;"Unknown"),"booked_state",IF(AND('CRM outcomes'!L58&lt;&gt;"Yes",'CRM outcomes'!L58&lt;&gt;"No",'CRM outcomes'!L58&lt;&gt;"Unknown"),"held_state","opportunity_state"))),IF(D190="INVALID_YES_TIMESTAMP",IF(AND('CRM outcomes'!H58="Yes",OR('CRM outcomes'!I58="",'CRM outcomes'!I58&lt;'CRM outcomes'!D58,'CRM outcomes'!I58&gt;'Report setup'!$B$9)),"qualified_at",IF(AND('CRM outcomes'!J58="Yes",OR('CRM outcomes'!K58="",'CRM outcomes'!K58&lt;'CRM outcomes'!D58,'CRM outcomes'!K58&gt;'Report setup'!$B$9)),"booked_at",IF(AND('CRM outcomes'!L58="Yes",OR('CRM outcomes'!M58="",'CRM outcomes'!M58&lt;'CRM outcomes'!D58,'CRM outcomes'!M58&gt;'Report setup'!$B$9)),"held_at","opportunity_at"))),IF(D190="PARENT_NOT_YES",IF(AND('CRM outcomes'!J58="Yes",'CRM outcomes'!H58&lt;&gt;"Yes"),"booked_state",IF(AND('CRM outcomes'!L58="Yes",'CRM outcomes'!J58&lt;&gt;"Yes"),"held_state","opportunity_state")),IF(D190="UNMATCHED_OR_AMBIGUOUS_AD","captured_ad_id",IF(D190="DUPLICATE_CRM_KEY","crm_record_id","source_row_id")))))</x:f>
        <x:v>source_row_id</x:v>
      </x:c>
      <x:c r="D190" t="str">
        <x:f>IF('CRM outcomes'!S58="MAPPING_EVIDENCE","",IF('CRM outcomes'!S58="","",'CRM outcomes'!S58))</x:f>
      </x:c>
      <x:c r="E190" t="str">
        <x:f>IF(D190="","","Hold")</x:f>
      </x:c>
      <x:c r="F190" t="str">
        <x:f>IF(D190="","","Resolve the cited source row and refresh the report.")</x:f>
      </x:c>
      <x:c r="G190" t="str">
        <x:f>IF(D190="","",B190&amp;" "&amp;C190&amp;" "&amp;D190)</x:f>
      </x:c>
    </x:row>
    <x:row r="191">
      <x:c r="A191" t="str">
        <x:v>crm</x:v>
      </x:c>
      <x:c r="B191" t="str">
        <x:f>IF('CRM outcomes'!A59="","",'CRM outcomes'!A59)</x:f>
      </x:c>
      <x:c r="C191" t="str">
        <x:f>IF(D191="INVALID_STAGE_STATE",IF(AND('CRM outcomes'!H59&lt;&gt;"Yes",'CRM outcomes'!H59&lt;&gt;"No",'CRM outcomes'!H59&lt;&gt;"Unknown"),"qualified_state",IF(AND('CRM outcomes'!J59&lt;&gt;"Yes",'CRM outcomes'!J59&lt;&gt;"No",'CRM outcomes'!J59&lt;&gt;"Unknown"),"booked_state",IF(AND('CRM outcomes'!L59&lt;&gt;"Yes",'CRM outcomes'!L59&lt;&gt;"No",'CRM outcomes'!L59&lt;&gt;"Unknown"),"held_state","opportunity_state"))),IF(D191="INVALID_YES_TIMESTAMP",IF(AND('CRM outcomes'!H59="Yes",OR('CRM outcomes'!I59="",'CRM outcomes'!I59&lt;'CRM outcomes'!D59,'CRM outcomes'!I59&gt;'Report setup'!$B$9)),"qualified_at",IF(AND('CRM outcomes'!J59="Yes",OR('CRM outcomes'!K59="",'CRM outcomes'!K59&lt;'CRM outcomes'!D59,'CRM outcomes'!K59&gt;'Report setup'!$B$9)),"booked_at",IF(AND('CRM outcomes'!L59="Yes",OR('CRM outcomes'!M59="",'CRM outcomes'!M59&lt;'CRM outcomes'!D59,'CRM outcomes'!M59&gt;'Report setup'!$B$9)),"held_at","opportunity_at"))),IF(D191="PARENT_NOT_YES",IF(AND('CRM outcomes'!J59="Yes",'CRM outcomes'!H59&lt;&gt;"Yes"),"booked_state",IF(AND('CRM outcomes'!L59="Yes",'CRM outcomes'!J59&lt;&gt;"Yes"),"held_state","opportunity_state")),IF(D191="UNMATCHED_OR_AMBIGUOUS_AD","captured_ad_id",IF(D191="DUPLICATE_CRM_KEY","crm_record_id","source_row_id")))))</x:f>
        <x:v>source_row_id</x:v>
      </x:c>
      <x:c r="D191" t="str">
        <x:f>IF('CRM outcomes'!S59="MAPPING_EVIDENCE","",IF('CRM outcomes'!S59="","",'CRM outcomes'!S59))</x:f>
      </x:c>
      <x:c r="E191" t="str">
        <x:f>IF(D191="","","Hold")</x:f>
      </x:c>
      <x:c r="F191" t="str">
        <x:f>IF(D191="","","Resolve the cited source row and refresh the report.")</x:f>
      </x:c>
      <x:c r="G191" t="str">
        <x:f>IF(D191="","",B191&amp;" "&amp;C191&amp;" "&amp;D191)</x:f>
      </x:c>
    </x:row>
    <x:row r="192">
      <x:c r="A192" t="str">
        <x:v>crm</x:v>
      </x:c>
      <x:c r="B192" t="str">
        <x:f>IF('CRM outcomes'!A60="","",'CRM outcomes'!A60)</x:f>
      </x:c>
      <x:c r="C192" t="str">
        <x:f>IF(D192="INVALID_STAGE_STATE",IF(AND('CRM outcomes'!H60&lt;&gt;"Yes",'CRM outcomes'!H60&lt;&gt;"No",'CRM outcomes'!H60&lt;&gt;"Unknown"),"qualified_state",IF(AND('CRM outcomes'!J60&lt;&gt;"Yes",'CRM outcomes'!J60&lt;&gt;"No",'CRM outcomes'!J60&lt;&gt;"Unknown"),"booked_state",IF(AND('CRM outcomes'!L60&lt;&gt;"Yes",'CRM outcomes'!L60&lt;&gt;"No",'CRM outcomes'!L60&lt;&gt;"Unknown"),"held_state","opportunity_state"))),IF(D192="INVALID_YES_TIMESTAMP",IF(AND('CRM outcomes'!H60="Yes",OR('CRM outcomes'!I60="",'CRM outcomes'!I60&lt;'CRM outcomes'!D60,'CRM outcomes'!I60&gt;'Report setup'!$B$9)),"qualified_at",IF(AND('CRM outcomes'!J60="Yes",OR('CRM outcomes'!K60="",'CRM outcomes'!K60&lt;'CRM outcomes'!D60,'CRM outcomes'!K60&gt;'Report setup'!$B$9)),"booked_at",IF(AND('CRM outcomes'!L60="Yes",OR('CRM outcomes'!M60="",'CRM outcomes'!M60&lt;'CRM outcomes'!D60,'CRM outcomes'!M60&gt;'Report setup'!$B$9)),"held_at","opportunity_at"))),IF(D192="PARENT_NOT_YES",IF(AND('CRM outcomes'!J60="Yes",'CRM outcomes'!H60&lt;&gt;"Yes"),"booked_state",IF(AND('CRM outcomes'!L60="Yes",'CRM outcomes'!J60&lt;&gt;"Yes"),"held_state","opportunity_state")),IF(D192="UNMATCHED_OR_AMBIGUOUS_AD","captured_ad_id",IF(D192="DUPLICATE_CRM_KEY","crm_record_id","source_row_id")))))</x:f>
        <x:v>source_row_id</x:v>
      </x:c>
      <x:c r="D192" t="str">
        <x:f>IF('CRM outcomes'!S60="MAPPING_EVIDENCE","",IF('CRM outcomes'!S60="","",'CRM outcomes'!S60))</x:f>
      </x:c>
      <x:c r="E192" t="str">
        <x:f>IF(D192="","","Hold")</x:f>
      </x:c>
      <x:c r="F192" t="str">
        <x:f>IF(D192="","","Resolve the cited source row and refresh the report.")</x:f>
      </x:c>
      <x:c r="G192" t="str">
        <x:f>IF(D192="","",B192&amp;" "&amp;C192&amp;" "&amp;D192)</x:f>
      </x:c>
    </x:row>
    <x:row r="193">
      <x:c r="A193" t="str">
        <x:v>crm</x:v>
      </x:c>
      <x:c r="B193" t="str">
        <x:f>IF('CRM outcomes'!A61="","",'CRM outcomes'!A61)</x:f>
      </x:c>
      <x:c r="C193" t="str">
        <x:f>IF(D193="INVALID_STAGE_STATE",IF(AND('CRM outcomes'!H61&lt;&gt;"Yes",'CRM outcomes'!H61&lt;&gt;"No",'CRM outcomes'!H61&lt;&gt;"Unknown"),"qualified_state",IF(AND('CRM outcomes'!J61&lt;&gt;"Yes",'CRM outcomes'!J61&lt;&gt;"No",'CRM outcomes'!J61&lt;&gt;"Unknown"),"booked_state",IF(AND('CRM outcomes'!L61&lt;&gt;"Yes",'CRM outcomes'!L61&lt;&gt;"No",'CRM outcomes'!L61&lt;&gt;"Unknown"),"held_state","opportunity_state"))),IF(D193="INVALID_YES_TIMESTAMP",IF(AND('CRM outcomes'!H61="Yes",OR('CRM outcomes'!I61="",'CRM outcomes'!I61&lt;'CRM outcomes'!D61,'CRM outcomes'!I61&gt;'Report setup'!$B$9)),"qualified_at",IF(AND('CRM outcomes'!J61="Yes",OR('CRM outcomes'!K61="",'CRM outcomes'!K61&lt;'CRM outcomes'!D61,'CRM outcomes'!K61&gt;'Report setup'!$B$9)),"booked_at",IF(AND('CRM outcomes'!L61="Yes",OR('CRM outcomes'!M61="",'CRM outcomes'!M61&lt;'CRM outcomes'!D61,'CRM outcomes'!M61&gt;'Report setup'!$B$9)),"held_at","opportunity_at"))),IF(D193="PARENT_NOT_YES",IF(AND('CRM outcomes'!J61="Yes",'CRM outcomes'!H61&lt;&gt;"Yes"),"booked_state",IF(AND('CRM outcomes'!L61="Yes",'CRM outcomes'!J61&lt;&gt;"Yes"),"held_state","opportunity_state")),IF(D193="UNMATCHED_OR_AMBIGUOUS_AD","captured_ad_id",IF(D193="DUPLICATE_CRM_KEY","crm_record_id","source_row_id")))))</x:f>
        <x:v>source_row_id</x:v>
      </x:c>
      <x:c r="D193" t="str">
        <x:f>IF('CRM outcomes'!S61="MAPPING_EVIDENCE","",IF('CRM outcomes'!S61="","",'CRM outcomes'!S61))</x:f>
      </x:c>
      <x:c r="E193" t="str">
        <x:f>IF(D193="","","Hold")</x:f>
      </x:c>
      <x:c r="F193" t="str">
        <x:f>IF(D193="","","Resolve the cited source row and refresh the report.")</x:f>
      </x:c>
      <x:c r="G193" t="str">
        <x:f>IF(D193="","",B193&amp;" "&amp;C193&amp;" "&amp;D193)</x:f>
      </x:c>
    </x:row>
    <x:row r="194">
      <x:c r="A194" t="str">
        <x:v>crm</x:v>
      </x:c>
      <x:c r="B194" t="str">
        <x:f>IF('CRM outcomes'!A62="","",'CRM outcomes'!A62)</x:f>
      </x:c>
      <x:c r="C194" t="str">
        <x:f>IF(D194="INVALID_STAGE_STATE",IF(AND('CRM outcomes'!H62&lt;&gt;"Yes",'CRM outcomes'!H62&lt;&gt;"No",'CRM outcomes'!H62&lt;&gt;"Unknown"),"qualified_state",IF(AND('CRM outcomes'!J62&lt;&gt;"Yes",'CRM outcomes'!J62&lt;&gt;"No",'CRM outcomes'!J62&lt;&gt;"Unknown"),"booked_state",IF(AND('CRM outcomes'!L62&lt;&gt;"Yes",'CRM outcomes'!L62&lt;&gt;"No",'CRM outcomes'!L62&lt;&gt;"Unknown"),"held_state","opportunity_state"))),IF(D194="INVALID_YES_TIMESTAMP",IF(AND('CRM outcomes'!H62="Yes",OR('CRM outcomes'!I62="",'CRM outcomes'!I62&lt;'CRM outcomes'!D62,'CRM outcomes'!I62&gt;'Report setup'!$B$9)),"qualified_at",IF(AND('CRM outcomes'!J62="Yes",OR('CRM outcomes'!K62="",'CRM outcomes'!K62&lt;'CRM outcomes'!D62,'CRM outcomes'!K62&gt;'Report setup'!$B$9)),"booked_at",IF(AND('CRM outcomes'!L62="Yes",OR('CRM outcomes'!M62="",'CRM outcomes'!M62&lt;'CRM outcomes'!D62,'CRM outcomes'!M62&gt;'Report setup'!$B$9)),"held_at","opportunity_at"))),IF(D194="PARENT_NOT_YES",IF(AND('CRM outcomes'!J62="Yes",'CRM outcomes'!H62&lt;&gt;"Yes"),"booked_state",IF(AND('CRM outcomes'!L62="Yes",'CRM outcomes'!J62&lt;&gt;"Yes"),"held_state","opportunity_state")),IF(D194="UNMATCHED_OR_AMBIGUOUS_AD","captured_ad_id",IF(D194="DUPLICATE_CRM_KEY","crm_record_id","source_row_id")))))</x:f>
        <x:v>source_row_id</x:v>
      </x:c>
      <x:c r="D194" t="str">
        <x:f>IF('CRM outcomes'!S62="MAPPING_EVIDENCE","",IF('CRM outcomes'!S62="","",'CRM outcomes'!S62))</x:f>
      </x:c>
      <x:c r="E194" t="str">
        <x:f>IF(D194="","","Hold")</x:f>
      </x:c>
      <x:c r="F194" t="str">
        <x:f>IF(D194="","","Resolve the cited source row and refresh the report.")</x:f>
      </x:c>
      <x:c r="G194" t="str">
        <x:f>IF(D194="","",B194&amp;" "&amp;C194&amp;" "&amp;D194)</x:f>
      </x:c>
    </x:row>
    <x:row r="195">
      <x:c r="A195" t="str">
        <x:v>crm</x:v>
      </x:c>
      <x:c r="B195" t="str">
        <x:f>IF('CRM outcomes'!A63="","",'CRM outcomes'!A63)</x:f>
      </x:c>
      <x:c r="C195" t="str">
        <x:f>IF(D195="INVALID_STAGE_STATE",IF(AND('CRM outcomes'!H63&lt;&gt;"Yes",'CRM outcomes'!H63&lt;&gt;"No",'CRM outcomes'!H63&lt;&gt;"Unknown"),"qualified_state",IF(AND('CRM outcomes'!J63&lt;&gt;"Yes",'CRM outcomes'!J63&lt;&gt;"No",'CRM outcomes'!J63&lt;&gt;"Unknown"),"booked_state",IF(AND('CRM outcomes'!L63&lt;&gt;"Yes",'CRM outcomes'!L63&lt;&gt;"No",'CRM outcomes'!L63&lt;&gt;"Unknown"),"held_state","opportunity_state"))),IF(D195="INVALID_YES_TIMESTAMP",IF(AND('CRM outcomes'!H63="Yes",OR('CRM outcomes'!I63="",'CRM outcomes'!I63&lt;'CRM outcomes'!D63,'CRM outcomes'!I63&gt;'Report setup'!$B$9)),"qualified_at",IF(AND('CRM outcomes'!J63="Yes",OR('CRM outcomes'!K63="",'CRM outcomes'!K63&lt;'CRM outcomes'!D63,'CRM outcomes'!K63&gt;'Report setup'!$B$9)),"booked_at",IF(AND('CRM outcomes'!L63="Yes",OR('CRM outcomes'!M63="",'CRM outcomes'!M63&lt;'CRM outcomes'!D63,'CRM outcomes'!M63&gt;'Report setup'!$B$9)),"held_at","opportunity_at"))),IF(D195="PARENT_NOT_YES",IF(AND('CRM outcomes'!J63="Yes",'CRM outcomes'!H63&lt;&gt;"Yes"),"booked_state",IF(AND('CRM outcomes'!L63="Yes",'CRM outcomes'!J63&lt;&gt;"Yes"),"held_state","opportunity_state")),IF(D195="UNMATCHED_OR_AMBIGUOUS_AD","captured_ad_id",IF(D195="DUPLICATE_CRM_KEY","crm_record_id","source_row_id")))))</x:f>
        <x:v>source_row_id</x:v>
      </x:c>
      <x:c r="D195" t="str">
        <x:f>IF('CRM outcomes'!S63="MAPPING_EVIDENCE","",IF('CRM outcomes'!S63="","",'CRM outcomes'!S63))</x:f>
      </x:c>
      <x:c r="E195" t="str">
        <x:f>IF(D195="","","Hold")</x:f>
      </x:c>
      <x:c r="F195" t="str">
        <x:f>IF(D195="","","Resolve the cited source row and refresh the report.")</x:f>
      </x:c>
      <x:c r="G195" t="str">
        <x:f>IF(D195="","",B195&amp;" "&amp;C195&amp;" "&amp;D195)</x:f>
      </x:c>
    </x:row>
    <x:row r="196">
      <x:c r="A196" t="str">
        <x:v>crm</x:v>
      </x:c>
      <x:c r="B196" t="str">
        <x:f>IF('CRM outcomes'!A64="","",'CRM outcomes'!A64)</x:f>
      </x:c>
      <x:c r="C196" t="str">
        <x:f>IF(D196="INVALID_STAGE_STATE",IF(AND('CRM outcomes'!H64&lt;&gt;"Yes",'CRM outcomes'!H64&lt;&gt;"No",'CRM outcomes'!H64&lt;&gt;"Unknown"),"qualified_state",IF(AND('CRM outcomes'!J64&lt;&gt;"Yes",'CRM outcomes'!J64&lt;&gt;"No",'CRM outcomes'!J64&lt;&gt;"Unknown"),"booked_state",IF(AND('CRM outcomes'!L64&lt;&gt;"Yes",'CRM outcomes'!L64&lt;&gt;"No",'CRM outcomes'!L64&lt;&gt;"Unknown"),"held_state","opportunity_state"))),IF(D196="INVALID_YES_TIMESTAMP",IF(AND('CRM outcomes'!H64="Yes",OR('CRM outcomes'!I64="",'CRM outcomes'!I64&lt;'CRM outcomes'!D64,'CRM outcomes'!I64&gt;'Report setup'!$B$9)),"qualified_at",IF(AND('CRM outcomes'!J64="Yes",OR('CRM outcomes'!K64="",'CRM outcomes'!K64&lt;'CRM outcomes'!D64,'CRM outcomes'!K64&gt;'Report setup'!$B$9)),"booked_at",IF(AND('CRM outcomes'!L64="Yes",OR('CRM outcomes'!M64="",'CRM outcomes'!M64&lt;'CRM outcomes'!D64,'CRM outcomes'!M64&gt;'Report setup'!$B$9)),"held_at","opportunity_at"))),IF(D196="PARENT_NOT_YES",IF(AND('CRM outcomes'!J64="Yes",'CRM outcomes'!H64&lt;&gt;"Yes"),"booked_state",IF(AND('CRM outcomes'!L64="Yes",'CRM outcomes'!J64&lt;&gt;"Yes"),"held_state","opportunity_state")),IF(D196="UNMATCHED_OR_AMBIGUOUS_AD","captured_ad_id",IF(D196="DUPLICATE_CRM_KEY","crm_record_id","source_row_id")))))</x:f>
        <x:v>source_row_id</x:v>
      </x:c>
      <x:c r="D196" t="str">
        <x:f>IF('CRM outcomes'!S64="MAPPING_EVIDENCE","",IF('CRM outcomes'!S64="","",'CRM outcomes'!S64))</x:f>
      </x:c>
      <x:c r="E196" t="str">
        <x:f>IF(D196="","","Hold")</x:f>
      </x:c>
      <x:c r="F196" t="str">
        <x:f>IF(D196="","","Resolve the cited source row and refresh the report.")</x:f>
      </x:c>
      <x:c r="G196" t="str">
        <x:f>IF(D196="","",B196&amp;" "&amp;C196&amp;" "&amp;D196)</x:f>
      </x:c>
    </x:row>
    <x:row r="197">
      <x:c r="A197" t="str">
        <x:v>crm</x:v>
      </x:c>
      <x:c r="B197" t="str">
        <x:f>IF('CRM outcomes'!A65="","",'CRM outcomes'!A65)</x:f>
      </x:c>
      <x:c r="C197" t="str">
        <x:f>IF(D197="INVALID_STAGE_STATE",IF(AND('CRM outcomes'!H65&lt;&gt;"Yes",'CRM outcomes'!H65&lt;&gt;"No",'CRM outcomes'!H65&lt;&gt;"Unknown"),"qualified_state",IF(AND('CRM outcomes'!J65&lt;&gt;"Yes",'CRM outcomes'!J65&lt;&gt;"No",'CRM outcomes'!J65&lt;&gt;"Unknown"),"booked_state",IF(AND('CRM outcomes'!L65&lt;&gt;"Yes",'CRM outcomes'!L65&lt;&gt;"No",'CRM outcomes'!L65&lt;&gt;"Unknown"),"held_state","opportunity_state"))),IF(D197="INVALID_YES_TIMESTAMP",IF(AND('CRM outcomes'!H65="Yes",OR('CRM outcomes'!I65="",'CRM outcomes'!I65&lt;'CRM outcomes'!D65,'CRM outcomes'!I65&gt;'Report setup'!$B$9)),"qualified_at",IF(AND('CRM outcomes'!J65="Yes",OR('CRM outcomes'!K65="",'CRM outcomes'!K65&lt;'CRM outcomes'!D65,'CRM outcomes'!K65&gt;'Report setup'!$B$9)),"booked_at",IF(AND('CRM outcomes'!L65="Yes",OR('CRM outcomes'!M65="",'CRM outcomes'!M65&lt;'CRM outcomes'!D65,'CRM outcomes'!M65&gt;'Report setup'!$B$9)),"held_at","opportunity_at"))),IF(D197="PARENT_NOT_YES",IF(AND('CRM outcomes'!J65="Yes",'CRM outcomes'!H65&lt;&gt;"Yes"),"booked_state",IF(AND('CRM outcomes'!L65="Yes",'CRM outcomes'!J65&lt;&gt;"Yes"),"held_state","opportunity_state")),IF(D197="UNMATCHED_OR_AMBIGUOUS_AD","captured_ad_id",IF(D197="DUPLICATE_CRM_KEY","crm_record_id","source_row_id")))))</x:f>
        <x:v>source_row_id</x:v>
      </x:c>
      <x:c r="D197" t="str">
        <x:f>IF('CRM outcomes'!S65="MAPPING_EVIDENCE","",IF('CRM outcomes'!S65="","",'CRM outcomes'!S65))</x:f>
      </x:c>
      <x:c r="E197" t="str">
        <x:f>IF(D197="","","Hold")</x:f>
      </x:c>
      <x:c r="F197" t="str">
        <x:f>IF(D197="","","Resolve the cited source row and refresh the report.")</x:f>
      </x:c>
      <x:c r="G197" t="str">
        <x:f>IF(D197="","",B197&amp;" "&amp;C197&amp;" "&amp;D197)</x:f>
      </x:c>
    </x:row>
    <x:row r="198">
      <x:c r="A198" t="str">
        <x:v>crm</x:v>
      </x:c>
      <x:c r="B198" t="str">
        <x:f>IF('CRM outcomes'!A66="","",'CRM outcomes'!A66)</x:f>
      </x:c>
      <x:c r="C198" t="str">
        <x:f>IF(D198="INVALID_STAGE_STATE",IF(AND('CRM outcomes'!H66&lt;&gt;"Yes",'CRM outcomes'!H66&lt;&gt;"No",'CRM outcomes'!H66&lt;&gt;"Unknown"),"qualified_state",IF(AND('CRM outcomes'!J66&lt;&gt;"Yes",'CRM outcomes'!J66&lt;&gt;"No",'CRM outcomes'!J66&lt;&gt;"Unknown"),"booked_state",IF(AND('CRM outcomes'!L66&lt;&gt;"Yes",'CRM outcomes'!L66&lt;&gt;"No",'CRM outcomes'!L66&lt;&gt;"Unknown"),"held_state","opportunity_state"))),IF(D198="INVALID_YES_TIMESTAMP",IF(AND('CRM outcomes'!H66="Yes",OR('CRM outcomes'!I66="",'CRM outcomes'!I66&lt;'CRM outcomes'!D66,'CRM outcomes'!I66&gt;'Report setup'!$B$9)),"qualified_at",IF(AND('CRM outcomes'!J66="Yes",OR('CRM outcomes'!K66="",'CRM outcomes'!K66&lt;'CRM outcomes'!D66,'CRM outcomes'!K66&gt;'Report setup'!$B$9)),"booked_at",IF(AND('CRM outcomes'!L66="Yes",OR('CRM outcomes'!M66="",'CRM outcomes'!M66&lt;'CRM outcomes'!D66,'CRM outcomes'!M66&gt;'Report setup'!$B$9)),"held_at","opportunity_at"))),IF(D198="PARENT_NOT_YES",IF(AND('CRM outcomes'!J66="Yes",'CRM outcomes'!H66&lt;&gt;"Yes"),"booked_state",IF(AND('CRM outcomes'!L66="Yes",'CRM outcomes'!J66&lt;&gt;"Yes"),"held_state","opportunity_state")),IF(D198="UNMATCHED_OR_AMBIGUOUS_AD","captured_ad_id",IF(D198="DUPLICATE_CRM_KEY","crm_record_id","source_row_id")))))</x:f>
        <x:v>source_row_id</x:v>
      </x:c>
      <x:c r="D198" t="str">
        <x:f>IF('CRM outcomes'!S66="MAPPING_EVIDENCE","",IF('CRM outcomes'!S66="","",'CRM outcomes'!S66))</x:f>
      </x:c>
      <x:c r="E198" t="str">
        <x:f>IF(D198="","","Hold")</x:f>
      </x:c>
      <x:c r="F198" t="str">
        <x:f>IF(D198="","","Resolve the cited source row and refresh the report.")</x:f>
      </x:c>
      <x:c r="G198" t="str">
        <x:f>IF(D198="","",B198&amp;" "&amp;C198&amp;" "&amp;D198)</x:f>
      </x:c>
    </x:row>
    <x:row r="199">
      <x:c r="A199" t="str">
        <x:v>crm</x:v>
      </x:c>
      <x:c r="B199" t="str">
        <x:f>IF('CRM outcomes'!A67="","",'CRM outcomes'!A67)</x:f>
      </x:c>
      <x:c r="C199" t="str">
        <x:f>IF(D199="INVALID_STAGE_STATE",IF(AND('CRM outcomes'!H67&lt;&gt;"Yes",'CRM outcomes'!H67&lt;&gt;"No",'CRM outcomes'!H67&lt;&gt;"Unknown"),"qualified_state",IF(AND('CRM outcomes'!J67&lt;&gt;"Yes",'CRM outcomes'!J67&lt;&gt;"No",'CRM outcomes'!J67&lt;&gt;"Unknown"),"booked_state",IF(AND('CRM outcomes'!L67&lt;&gt;"Yes",'CRM outcomes'!L67&lt;&gt;"No",'CRM outcomes'!L67&lt;&gt;"Unknown"),"held_state","opportunity_state"))),IF(D199="INVALID_YES_TIMESTAMP",IF(AND('CRM outcomes'!H67="Yes",OR('CRM outcomes'!I67="",'CRM outcomes'!I67&lt;'CRM outcomes'!D67,'CRM outcomes'!I67&gt;'Report setup'!$B$9)),"qualified_at",IF(AND('CRM outcomes'!J67="Yes",OR('CRM outcomes'!K67="",'CRM outcomes'!K67&lt;'CRM outcomes'!D67,'CRM outcomes'!K67&gt;'Report setup'!$B$9)),"booked_at",IF(AND('CRM outcomes'!L67="Yes",OR('CRM outcomes'!M67="",'CRM outcomes'!M67&lt;'CRM outcomes'!D67,'CRM outcomes'!M67&gt;'Report setup'!$B$9)),"held_at","opportunity_at"))),IF(D199="PARENT_NOT_YES",IF(AND('CRM outcomes'!J67="Yes",'CRM outcomes'!H67&lt;&gt;"Yes"),"booked_state",IF(AND('CRM outcomes'!L67="Yes",'CRM outcomes'!J67&lt;&gt;"Yes"),"held_state","opportunity_state")),IF(D199="UNMATCHED_OR_AMBIGUOUS_AD","captured_ad_id",IF(D199="DUPLICATE_CRM_KEY","crm_record_id","source_row_id")))))</x:f>
        <x:v>source_row_id</x:v>
      </x:c>
      <x:c r="D199" t="str">
        <x:f>IF('CRM outcomes'!S67="MAPPING_EVIDENCE","",IF('CRM outcomes'!S67="","",'CRM outcomes'!S67))</x:f>
      </x:c>
      <x:c r="E199" t="str">
        <x:f>IF(D199="","","Hold")</x:f>
      </x:c>
      <x:c r="F199" t="str">
        <x:f>IF(D199="","","Resolve the cited source row and refresh the report.")</x:f>
      </x:c>
      <x:c r="G199" t="str">
        <x:f>IF(D199="","",B199&amp;" "&amp;C199&amp;" "&amp;D199)</x:f>
      </x:c>
    </x:row>
    <x:row r="200">
      <x:c r="A200" t="str">
        <x:v>crm</x:v>
      </x:c>
      <x:c r="B200" t="str">
        <x:f>IF('CRM outcomes'!A68="","",'CRM outcomes'!A68)</x:f>
      </x:c>
      <x:c r="C200" t="str">
        <x:f>IF(D200="INVALID_STAGE_STATE",IF(AND('CRM outcomes'!H68&lt;&gt;"Yes",'CRM outcomes'!H68&lt;&gt;"No",'CRM outcomes'!H68&lt;&gt;"Unknown"),"qualified_state",IF(AND('CRM outcomes'!J68&lt;&gt;"Yes",'CRM outcomes'!J68&lt;&gt;"No",'CRM outcomes'!J68&lt;&gt;"Unknown"),"booked_state",IF(AND('CRM outcomes'!L68&lt;&gt;"Yes",'CRM outcomes'!L68&lt;&gt;"No",'CRM outcomes'!L68&lt;&gt;"Unknown"),"held_state","opportunity_state"))),IF(D200="INVALID_YES_TIMESTAMP",IF(AND('CRM outcomes'!H68="Yes",OR('CRM outcomes'!I68="",'CRM outcomes'!I68&lt;'CRM outcomes'!D68,'CRM outcomes'!I68&gt;'Report setup'!$B$9)),"qualified_at",IF(AND('CRM outcomes'!J68="Yes",OR('CRM outcomes'!K68="",'CRM outcomes'!K68&lt;'CRM outcomes'!D68,'CRM outcomes'!K68&gt;'Report setup'!$B$9)),"booked_at",IF(AND('CRM outcomes'!L68="Yes",OR('CRM outcomes'!M68="",'CRM outcomes'!M68&lt;'CRM outcomes'!D68,'CRM outcomes'!M68&gt;'Report setup'!$B$9)),"held_at","opportunity_at"))),IF(D200="PARENT_NOT_YES",IF(AND('CRM outcomes'!J68="Yes",'CRM outcomes'!H68&lt;&gt;"Yes"),"booked_state",IF(AND('CRM outcomes'!L68="Yes",'CRM outcomes'!J68&lt;&gt;"Yes"),"held_state","opportunity_state")),IF(D200="UNMATCHED_OR_AMBIGUOUS_AD","captured_ad_id",IF(D200="DUPLICATE_CRM_KEY","crm_record_id","source_row_id")))))</x:f>
        <x:v>source_row_id</x:v>
      </x:c>
      <x:c r="D200" t="str">
        <x:f>IF('CRM outcomes'!S68="MAPPING_EVIDENCE","",IF('CRM outcomes'!S68="","",'CRM outcomes'!S68))</x:f>
      </x:c>
      <x:c r="E200" t="str">
        <x:f>IF(D200="","","Hold")</x:f>
      </x:c>
      <x:c r="F200" t="str">
        <x:f>IF(D200="","","Resolve the cited source row and refresh the report.")</x:f>
      </x:c>
      <x:c r="G200" t="str">
        <x:f>IF(D200="","",B200&amp;" "&amp;C200&amp;" "&amp;D200)</x:f>
      </x:c>
    </x:row>
    <x:row r="201">
      <x:c r="A201" t="str">
        <x:v>crm</x:v>
      </x:c>
      <x:c r="B201" t="str">
        <x:f>IF('CRM outcomes'!A69="","",'CRM outcomes'!A69)</x:f>
      </x:c>
      <x:c r="C201" t="str">
        <x:f>IF(D201="INVALID_STAGE_STATE",IF(AND('CRM outcomes'!H69&lt;&gt;"Yes",'CRM outcomes'!H69&lt;&gt;"No",'CRM outcomes'!H69&lt;&gt;"Unknown"),"qualified_state",IF(AND('CRM outcomes'!J69&lt;&gt;"Yes",'CRM outcomes'!J69&lt;&gt;"No",'CRM outcomes'!J69&lt;&gt;"Unknown"),"booked_state",IF(AND('CRM outcomes'!L69&lt;&gt;"Yes",'CRM outcomes'!L69&lt;&gt;"No",'CRM outcomes'!L69&lt;&gt;"Unknown"),"held_state","opportunity_state"))),IF(D201="INVALID_YES_TIMESTAMP",IF(AND('CRM outcomes'!H69="Yes",OR('CRM outcomes'!I69="",'CRM outcomes'!I69&lt;'CRM outcomes'!D69,'CRM outcomes'!I69&gt;'Report setup'!$B$9)),"qualified_at",IF(AND('CRM outcomes'!J69="Yes",OR('CRM outcomes'!K69="",'CRM outcomes'!K69&lt;'CRM outcomes'!D69,'CRM outcomes'!K69&gt;'Report setup'!$B$9)),"booked_at",IF(AND('CRM outcomes'!L69="Yes",OR('CRM outcomes'!M69="",'CRM outcomes'!M69&lt;'CRM outcomes'!D69,'CRM outcomes'!M69&gt;'Report setup'!$B$9)),"held_at","opportunity_at"))),IF(D201="PARENT_NOT_YES",IF(AND('CRM outcomes'!J69="Yes",'CRM outcomes'!H69&lt;&gt;"Yes"),"booked_state",IF(AND('CRM outcomes'!L69="Yes",'CRM outcomes'!J69&lt;&gt;"Yes"),"held_state","opportunity_state")),IF(D201="UNMATCHED_OR_AMBIGUOUS_AD","captured_ad_id",IF(D201="DUPLICATE_CRM_KEY","crm_record_id","source_row_id")))))</x:f>
        <x:v>source_row_id</x:v>
      </x:c>
      <x:c r="D201" t="str">
        <x:f>IF('CRM outcomes'!S69="MAPPING_EVIDENCE","",IF('CRM outcomes'!S69="","",'CRM outcomes'!S69))</x:f>
      </x:c>
      <x:c r="E201" t="str">
        <x:f>IF(D201="","","Hold")</x:f>
      </x:c>
      <x:c r="F201" t="str">
        <x:f>IF(D201="","","Resolve the cited source row and refresh the report.")</x:f>
      </x:c>
      <x:c r="G201" t="str">
        <x:f>IF(D201="","",B201&amp;" "&amp;C201&amp;" "&amp;D201)</x:f>
      </x:c>
    </x:row>
    <x:row r="202">
      <x:c r="A202" t="str">
        <x:v>crm</x:v>
      </x:c>
      <x:c r="B202" t="str">
        <x:f>IF('CRM outcomes'!A70="","",'CRM outcomes'!A70)</x:f>
      </x:c>
      <x:c r="C202" t="str">
        <x:f>IF(D202="INVALID_STAGE_STATE",IF(AND('CRM outcomes'!H70&lt;&gt;"Yes",'CRM outcomes'!H70&lt;&gt;"No",'CRM outcomes'!H70&lt;&gt;"Unknown"),"qualified_state",IF(AND('CRM outcomes'!J70&lt;&gt;"Yes",'CRM outcomes'!J70&lt;&gt;"No",'CRM outcomes'!J70&lt;&gt;"Unknown"),"booked_state",IF(AND('CRM outcomes'!L70&lt;&gt;"Yes",'CRM outcomes'!L70&lt;&gt;"No",'CRM outcomes'!L70&lt;&gt;"Unknown"),"held_state","opportunity_state"))),IF(D202="INVALID_YES_TIMESTAMP",IF(AND('CRM outcomes'!H70="Yes",OR('CRM outcomes'!I70="",'CRM outcomes'!I70&lt;'CRM outcomes'!D70,'CRM outcomes'!I70&gt;'Report setup'!$B$9)),"qualified_at",IF(AND('CRM outcomes'!J70="Yes",OR('CRM outcomes'!K70="",'CRM outcomes'!K70&lt;'CRM outcomes'!D70,'CRM outcomes'!K70&gt;'Report setup'!$B$9)),"booked_at",IF(AND('CRM outcomes'!L70="Yes",OR('CRM outcomes'!M70="",'CRM outcomes'!M70&lt;'CRM outcomes'!D70,'CRM outcomes'!M70&gt;'Report setup'!$B$9)),"held_at","opportunity_at"))),IF(D202="PARENT_NOT_YES",IF(AND('CRM outcomes'!J70="Yes",'CRM outcomes'!H70&lt;&gt;"Yes"),"booked_state",IF(AND('CRM outcomes'!L70="Yes",'CRM outcomes'!J70&lt;&gt;"Yes"),"held_state","opportunity_state")),IF(D202="UNMATCHED_OR_AMBIGUOUS_AD","captured_ad_id",IF(D202="DUPLICATE_CRM_KEY","crm_record_id","source_row_id")))))</x:f>
        <x:v>source_row_id</x:v>
      </x:c>
      <x:c r="D202" t="str">
        <x:f>IF('CRM outcomes'!S70="MAPPING_EVIDENCE","",IF('CRM outcomes'!S70="","",'CRM outcomes'!S70))</x:f>
      </x:c>
      <x:c r="E202" t="str">
        <x:f>IF(D202="","","Hold")</x:f>
      </x:c>
      <x:c r="F202" t="str">
        <x:f>IF(D202="","","Resolve the cited source row and refresh the report.")</x:f>
      </x:c>
      <x:c r="G202" t="str">
        <x:f>IF(D202="","",B202&amp;" "&amp;C202&amp;" "&amp;D202)</x:f>
      </x:c>
    </x:row>
    <x:row r="203">
      <x:c r="A203" t="str">
        <x:v>crm</x:v>
      </x:c>
      <x:c r="B203" t="str">
        <x:f>IF('CRM outcomes'!A71="","",'CRM outcomes'!A71)</x:f>
      </x:c>
      <x:c r="C203" t="str">
        <x:f>IF(D203="INVALID_STAGE_STATE",IF(AND('CRM outcomes'!H71&lt;&gt;"Yes",'CRM outcomes'!H71&lt;&gt;"No",'CRM outcomes'!H71&lt;&gt;"Unknown"),"qualified_state",IF(AND('CRM outcomes'!J71&lt;&gt;"Yes",'CRM outcomes'!J71&lt;&gt;"No",'CRM outcomes'!J71&lt;&gt;"Unknown"),"booked_state",IF(AND('CRM outcomes'!L71&lt;&gt;"Yes",'CRM outcomes'!L71&lt;&gt;"No",'CRM outcomes'!L71&lt;&gt;"Unknown"),"held_state","opportunity_state"))),IF(D203="INVALID_YES_TIMESTAMP",IF(AND('CRM outcomes'!H71="Yes",OR('CRM outcomes'!I71="",'CRM outcomes'!I71&lt;'CRM outcomes'!D71,'CRM outcomes'!I71&gt;'Report setup'!$B$9)),"qualified_at",IF(AND('CRM outcomes'!J71="Yes",OR('CRM outcomes'!K71="",'CRM outcomes'!K71&lt;'CRM outcomes'!D71,'CRM outcomes'!K71&gt;'Report setup'!$B$9)),"booked_at",IF(AND('CRM outcomes'!L71="Yes",OR('CRM outcomes'!M71="",'CRM outcomes'!M71&lt;'CRM outcomes'!D71,'CRM outcomes'!M71&gt;'Report setup'!$B$9)),"held_at","opportunity_at"))),IF(D203="PARENT_NOT_YES",IF(AND('CRM outcomes'!J71="Yes",'CRM outcomes'!H71&lt;&gt;"Yes"),"booked_state",IF(AND('CRM outcomes'!L71="Yes",'CRM outcomes'!J71&lt;&gt;"Yes"),"held_state","opportunity_state")),IF(D203="UNMATCHED_OR_AMBIGUOUS_AD","captured_ad_id",IF(D203="DUPLICATE_CRM_KEY","crm_record_id","source_row_id")))))</x:f>
        <x:v>source_row_id</x:v>
      </x:c>
      <x:c r="D203" t="str">
        <x:f>IF('CRM outcomes'!S71="MAPPING_EVIDENCE","",IF('CRM outcomes'!S71="","",'CRM outcomes'!S71))</x:f>
      </x:c>
      <x:c r="E203" t="str">
        <x:f>IF(D203="","","Hold")</x:f>
      </x:c>
      <x:c r="F203" t="str">
        <x:f>IF(D203="","","Resolve the cited source row and refresh the report.")</x:f>
      </x:c>
      <x:c r="G203" t="str">
        <x:f>IF(D203="","",B203&amp;" "&amp;C203&amp;" "&amp;D203)</x:f>
      </x:c>
    </x:row>
    <x:row r="204">
      <x:c r="A204" t="str">
        <x:v>crm</x:v>
      </x:c>
      <x:c r="B204" t="str">
        <x:f>IF('CRM outcomes'!A72="","",'CRM outcomes'!A72)</x:f>
      </x:c>
      <x:c r="C204" t="str">
        <x:f>IF(D204="INVALID_STAGE_STATE",IF(AND('CRM outcomes'!H72&lt;&gt;"Yes",'CRM outcomes'!H72&lt;&gt;"No",'CRM outcomes'!H72&lt;&gt;"Unknown"),"qualified_state",IF(AND('CRM outcomes'!J72&lt;&gt;"Yes",'CRM outcomes'!J72&lt;&gt;"No",'CRM outcomes'!J72&lt;&gt;"Unknown"),"booked_state",IF(AND('CRM outcomes'!L72&lt;&gt;"Yes",'CRM outcomes'!L72&lt;&gt;"No",'CRM outcomes'!L72&lt;&gt;"Unknown"),"held_state","opportunity_state"))),IF(D204="INVALID_YES_TIMESTAMP",IF(AND('CRM outcomes'!H72="Yes",OR('CRM outcomes'!I72="",'CRM outcomes'!I72&lt;'CRM outcomes'!D72,'CRM outcomes'!I72&gt;'Report setup'!$B$9)),"qualified_at",IF(AND('CRM outcomes'!J72="Yes",OR('CRM outcomes'!K72="",'CRM outcomes'!K72&lt;'CRM outcomes'!D72,'CRM outcomes'!K72&gt;'Report setup'!$B$9)),"booked_at",IF(AND('CRM outcomes'!L72="Yes",OR('CRM outcomes'!M72="",'CRM outcomes'!M72&lt;'CRM outcomes'!D72,'CRM outcomes'!M72&gt;'Report setup'!$B$9)),"held_at","opportunity_at"))),IF(D204="PARENT_NOT_YES",IF(AND('CRM outcomes'!J72="Yes",'CRM outcomes'!H72&lt;&gt;"Yes"),"booked_state",IF(AND('CRM outcomes'!L72="Yes",'CRM outcomes'!J72&lt;&gt;"Yes"),"held_state","opportunity_state")),IF(D204="UNMATCHED_OR_AMBIGUOUS_AD","captured_ad_id",IF(D204="DUPLICATE_CRM_KEY","crm_record_id","source_row_id")))))</x:f>
        <x:v>source_row_id</x:v>
      </x:c>
      <x:c r="D204" t="str">
        <x:f>IF('CRM outcomes'!S72="MAPPING_EVIDENCE","",IF('CRM outcomes'!S72="","",'CRM outcomes'!S72))</x:f>
      </x:c>
      <x:c r="E204" t="str">
        <x:f>IF(D204="","","Hold")</x:f>
      </x:c>
      <x:c r="F204" t="str">
        <x:f>IF(D204="","","Resolve the cited source row and refresh the report.")</x:f>
      </x:c>
      <x:c r="G204" t="str">
        <x:f>IF(D204="","",B204&amp;" "&amp;C204&amp;" "&amp;D204)</x:f>
      </x:c>
    </x:row>
    <x:row r="205">
      <x:c r="A205" t="str">
        <x:v>crm</x:v>
      </x:c>
      <x:c r="B205" t="str">
        <x:f>IF('CRM outcomes'!A73="","",'CRM outcomes'!A73)</x:f>
      </x:c>
      <x:c r="C205" t="str">
        <x:f>IF(D205="INVALID_STAGE_STATE",IF(AND('CRM outcomes'!H73&lt;&gt;"Yes",'CRM outcomes'!H73&lt;&gt;"No",'CRM outcomes'!H73&lt;&gt;"Unknown"),"qualified_state",IF(AND('CRM outcomes'!J73&lt;&gt;"Yes",'CRM outcomes'!J73&lt;&gt;"No",'CRM outcomes'!J73&lt;&gt;"Unknown"),"booked_state",IF(AND('CRM outcomes'!L73&lt;&gt;"Yes",'CRM outcomes'!L73&lt;&gt;"No",'CRM outcomes'!L73&lt;&gt;"Unknown"),"held_state","opportunity_state"))),IF(D205="INVALID_YES_TIMESTAMP",IF(AND('CRM outcomes'!H73="Yes",OR('CRM outcomes'!I73="",'CRM outcomes'!I73&lt;'CRM outcomes'!D73,'CRM outcomes'!I73&gt;'Report setup'!$B$9)),"qualified_at",IF(AND('CRM outcomes'!J73="Yes",OR('CRM outcomes'!K73="",'CRM outcomes'!K73&lt;'CRM outcomes'!D73,'CRM outcomes'!K73&gt;'Report setup'!$B$9)),"booked_at",IF(AND('CRM outcomes'!L73="Yes",OR('CRM outcomes'!M73="",'CRM outcomes'!M73&lt;'CRM outcomes'!D73,'CRM outcomes'!M73&gt;'Report setup'!$B$9)),"held_at","opportunity_at"))),IF(D205="PARENT_NOT_YES",IF(AND('CRM outcomes'!J73="Yes",'CRM outcomes'!H73&lt;&gt;"Yes"),"booked_state",IF(AND('CRM outcomes'!L73="Yes",'CRM outcomes'!J73&lt;&gt;"Yes"),"held_state","opportunity_state")),IF(D205="UNMATCHED_OR_AMBIGUOUS_AD","captured_ad_id",IF(D205="DUPLICATE_CRM_KEY","crm_record_id","source_row_id")))))</x:f>
        <x:v>source_row_id</x:v>
      </x:c>
      <x:c r="D205" t="str">
        <x:f>IF('CRM outcomes'!S73="MAPPING_EVIDENCE","",IF('CRM outcomes'!S73="","",'CRM outcomes'!S73))</x:f>
      </x:c>
      <x:c r="E205" t="str">
        <x:f>IF(D205="","","Hold")</x:f>
      </x:c>
      <x:c r="F205" t="str">
        <x:f>IF(D205="","","Resolve the cited source row and refresh the report.")</x:f>
      </x:c>
      <x:c r="G205" t="str">
        <x:f>IF(D205="","",B205&amp;" "&amp;C205&amp;" "&amp;D205)</x:f>
      </x:c>
    </x:row>
    <x:row r="206">
      <x:c r="A206" t="str">
        <x:v>crm</x:v>
      </x:c>
      <x:c r="B206" t="str">
        <x:f>IF('CRM outcomes'!A74="","",'CRM outcomes'!A74)</x:f>
      </x:c>
      <x:c r="C206" t="str">
        <x:f>IF(D206="INVALID_STAGE_STATE",IF(AND('CRM outcomes'!H74&lt;&gt;"Yes",'CRM outcomes'!H74&lt;&gt;"No",'CRM outcomes'!H74&lt;&gt;"Unknown"),"qualified_state",IF(AND('CRM outcomes'!J74&lt;&gt;"Yes",'CRM outcomes'!J74&lt;&gt;"No",'CRM outcomes'!J74&lt;&gt;"Unknown"),"booked_state",IF(AND('CRM outcomes'!L74&lt;&gt;"Yes",'CRM outcomes'!L74&lt;&gt;"No",'CRM outcomes'!L74&lt;&gt;"Unknown"),"held_state","opportunity_state"))),IF(D206="INVALID_YES_TIMESTAMP",IF(AND('CRM outcomes'!H74="Yes",OR('CRM outcomes'!I74="",'CRM outcomes'!I74&lt;'CRM outcomes'!D74,'CRM outcomes'!I74&gt;'Report setup'!$B$9)),"qualified_at",IF(AND('CRM outcomes'!J74="Yes",OR('CRM outcomes'!K74="",'CRM outcomes'!K74&lt;'CRM outcomes'!D74,'CRM outcomes'!K74&gt;'Report setup'!$B$9)),"booked_at",IF(AND('CRM outcomes'!L74="Yes",OR('CRM outcomes'!M74="",'CRM outcomes'!M74&lt;'CRM outcomes'!D74,'CRM outcomes'!M74&gt;'Report setup'!$B$9)),"held_at","opportunity_at"))),IF(D206="PARENT_NOT_YES",IF(AND('CRM outcomes'!J74="Yes",'CRM outcomes'!H74&lt;&gt;"Yes"),"booked_state",IF(AND('CRM outcomes'!L74="Yes",'CRM outcomes'!J74&lt;&gt;"Yes"),"held_state","opportunity_state")),IF(D206="UNMATCHED_OR_AMBIGUOUS_AD","captured_ad_id",IF(D206="DUPLICATE_CRM_KEY","crm_record_id","source_row_id")))))</x:f>
        <x:v>source_row_id</x:v>
      </x:c>
      <x:c r="D206" t="str">
        <x:f>IF('CRM outcomes'!S74="MAPPING_EVIDENCE","",IF('CRM outcomes'!S74="","",'CRM outcomes'!S74))</x:f>
      </x:c>
      <x:c r="E206" t="str">
        <x:f>IF(D206="","","Hold")</x:f>
      </x:c>
      <x:c r="F206" t="str">
        <x:f>IF(D206="","","Resolve the cited source row and refresh the report.")</x:f>
      </x:c>
      <x:c r="G206" t="str">
        <x:f>IF(D206="","",B206&amp;" "&amp;C206&amp;" "&amp;D206)</x:f>
      </x:c>
    </x:row>
    <x:row r="207">
      <x:c r="A207" t="str">
        <x:v>crm</x:v>
      </x:c>
      <x:c r="B207" t="str">
        <x:f>IF('CRM outcomes'!A75="","",'CRM outcomes'!A75)</x:f>
      </x:c>
      <x:c r="C207" t="str">
        <x:f>IF(D207="INVALID_STAGE_STATE",IF(AND('CRM outcomes'!H75&lt;&gt;"Yes",'CRM outcomes'!H75&lt;&gt;"No",'CRM outcomes'!H75&lt;&gt;"Unknown"),"qualified_state",IF(AND('CRM outcomes'!J75&lt;&gt;"Yes",'CRM outcomes'!J75&lt;&gt;"No",'CRM outcomes'!J75&lt;&gt;"Unknown"),"booked_state",IF(AND('CRM outcomes'!L75&lt;&gt;"Yes",'CRM outcomes'!L75&lt;&gt;"No",'CRM outcomes'!L75&lt;&gt;"Unknown"),"held_state","opportunity_state"))),IF(D207="INVALID_YES_TIMESTAMP",IF(AND('CRM outcomes'!H75="Yes",OR('CRM outcomes'!I75="",'CRM outcomes'!I75&lt;'CRM outcomes'!D75,'CRM outcomes'!I75&gt;'Report setup'!$B$9)),"qualified_at",IF(AND('CRM outcomes'!J75="Yes",OR('CRM outcomes'!K75="",'CRM outcomes'!K75&lt;'CRM outcomes'!D75,'CRM outcomes'!K75&gt;'Report setup'!$B$9)),"booked_at",IF(AND('CRM outcomes'!L75="Yes",OR('CRM outcomes'!M75="",'CRM outcomes'!M75&lt;'CRM outcomes'!D75,'CRM outcomes'!M75&gt;'Report setup'!$B$9)),"held_at","opportunity_at"))),IF(D207="PARENT_NOT_YES",IF(AND('CRM outcomes'!J75="Yes",'CRM outcomes'!H75&lt;&gt;"Yes"),"booked_state",IF(AND('CRM outcomes'!L75="Yes",'CRM outcomes'!J75&lt;&gt;"Yes"),"held_state","opportunity_state")),IF(D207="UNMATCHED_OR_AMBIGUOUS_AD","captured_ad_id",IF(D207="DUPLICATE_CRM_KEY","crm_record_id","source_row_id")))))</x:f>
        <x:v>source_row_id</x:v>
      </x:c>
      <x:c r="D207" t="str">
        <x:f>IF('CRM outcomes'!S75="MAPPING_EVIDENCE","",IF('CRM outcomes'!S75="","",'CRM outcomes'!S75))</x:f>
      </x:c>
      <x:c r="E207" t="str">
        <x:f>IF(D207="","","Hold")</x:f>
      </x:c>
      <x:c r="F207" t="str">
        <x:f>IF(D207="","","Resolve the cited source row and refresh the report.")</x:f>
      </x:c>
      <x:c r="G207" t="str">
        <x:f>IF(D207="","",B207&amp;" "&amp;C207&amp;" "&amp;D207)</x:f>
      </x:c>
    </x:row>
    <x:row r="208">
      <x:c r="A208" t="str">
        <x:v>crm</x:v>
      </x:c>
      <x:c r="B208" t="str">
        <x:f>IF('CRM outcomes'!A76="","",'CRM outcomes'!A76)</x:f>
      </x:c>
      <x:c r="C208" t="str">
        <x:f>IF(D208="INVALID_STAGE_STATE",IF(AND('CRM outcomes'!H76&lt;&gt;"Yes",'CRM outcomes'!H76&lt;&gt;"No",'CRM outcomes'!H76&lt;&gt;"Unknown"),"qualified_state",IF(AND('CRM outcomes'!J76&lt;&gt;"Yes",'CRM outcomes'!J76&lt;&gt;"No",'CRM outcomes'!J76&lt;&gt;"Unknown"),"booked_state",IF(AND('CRM outcomes'!L76&lt;&gt;"Yes",'CRM outcomes'!L76&lt;&gt;"No",'CRM outcomes'!L76&lt;&gt;"Unknown"),"held_state","opportunity_state"))),IF(D208="INVALID_YES_TIMESTAMP",IF(AND('CRM outcomes'!H76="Yes",OR('CRM outcomes'!I76="",'CRM outcomes'!I76&lt;'CRM outcomes'!D76,'CRM outcomes'!I76&gt;'Report setup'!$B$9)),"qualified_at",IF(AND('CRM outcomes'!J76="Yes",OR('CRM outcomes'!K76="",'CRM outcomes'!K76&lt;'CRM outcomes'!D76,'CRM outcomes'!K76&gt;'Report setup'!$B$9)),"booked_at",IF(AND('CRM outcomes'!L76="Yes",OR('CRM outcomes'!M76="",'CRM outcomes'!M76&lt;'CRM outcomes'!D76,'CRM outcomes'!M76&gt;'Report setup'!$B$9)),"held_at","opportunity_at"))),IF(D208="PARENT_NOT_YES",IF(AND('CRM outcomes'!J76="Yes",'CRM outcomes'!H76&lt;&gt;"Yes"),"booked_state",IF(AND('CRM outcomes'!L76="Yes",'CRM outcomes'!J76&lt;&gt;"Yes"),"held_state","opportunity_state")),IF(D208="UNMATCHED_OR_AMBIGUOUS_AD","captured_ad_id",IF(D208="DUPLICATE_CRM_KEY","crm_record_id","source_row_id")))))</x:f>
        <x:v>source_row_id</x:v>
      </x:c>
      <x:c r="D208" t="str">
        <x:f>IF('CRM outcomes'!S76="MAPPING_EVIDENCE","",IF('CRM outcomes'!S76="","",'CRM outcomes'!S76))</x:f>
      </x:c>
      <x:c r="E208" t="str">
        <x:f>IF(D208="","","Hold")</x:f>
      </x:c>
      <x:c r="F208" t="str">
        <x:f>IF(D208="","","Resolve the cited source row and refresh the report.")</x:f>
      </x:c>
      <x:c r="G208" t="str">
        <x:f>IF(D208="","",B208&amp;" "&amp;C208&amp;" "&amp;D208)</x:f>
      </x:c>
    </x:row>
    <x:row r="209">
      <x:c r="A209" t="str">
        <x:v>crm</x:v>
      </x:c>
      <x:c r="B209" t="str">
        <x:f>IF('CRM outcomes'!A77="","",'CRM outcomes'!A77)</x:f>
      </x:c>
      <x:c r="C209" t="str">
        <x:f>IF(D209="INVALID_STAGE_STATE",IF(AND('CRM outcomes'!H77&lt;&gt;"Yes",'CRM outcomes'!H77&lt;&gt;"No",'CRM outcomes'!H77&lt;&gt;"Unknown"),"qualified_state",IF(AND('CRM outcomes'!J77&lt;&gt;"Yes",'CRM outcomes'!J77&lt;&gt;"No",'CRM outcomes'!J77&lt;&gt;"Unknown"),"booked_state",IF(AND('CRM outcomes'!L77&lt;&gt;"Yes",'CRM outcomes'!L77&lt;&gt;"No",'CRM outcomes'!L77&lt;&gt;"Unknown"),"held_state","opportunity_state"))),IF(D209="INVALID_YES_TIMESTAMP",IF(AND('CRM outcomes'!H77="Yes",OR('CRM outcomes'!I77="",'CRM outcomes'!I77&lt;'CRM outcomes'!D77,'CRM outcomes'!I77&gt;'Report setup'!$B$9)),"qualified_at",IF(AND('CRM outcomes'!J77="Yes",OR('CRM outcomes'!K77="",'CRM outcomes'!K77&lt;'CRM outcomes'!D77,'CRM outcomes'!K77&gt;'Report setup'!$B$9)),"booked_at",IF(AND('CRM outcomes'!L77="Yes",OR('CRM outcomes'!M77="",'CRM outcomes'!M77&lt;'CRM outcomes'!D77,'CRM outcomes'!M77&gt;'Report setup'!$B$9)),"held_at","opportunity_at"))),IF(D209="PARENT_NOT_YES",IF(AND('CRM outcomes'!J77="Yes",'CRM outcomes'!H77&lt;&gt;"Yes"),"booked_state",IF(AND('CRM outcomes'!L77="Yes",'CRM outcomes'!J77&lt;&gt;"Yes"),"held_state","opportunity_state")),IF(D209="UNMATCHED_OR_AMBIGUOUS_AD","captured_ad_id",IF(D209="DUPLICATE_CRM_KEY","crm_record_id","source_row_id")))))</x:f>
        <x:v>source_row_id</x:v>
      </x:c>
      <x:c r="D209" t="str">
        <x:f>IF('CRM outcomes'!S77="MAPPING_EVIDENCE","",IF('CRM outcomes'!S77="","",'CRM outcomes'!S77))</x:f>
      </x:c>
      <x:c r="E209" t="str">
        <x:f>IF(D209="","","Hold")</x:f>
      </x:c>
      <x:c r="F209" t="str">
        <x:f>IF(D209="","","Resolve the cited source row and refresh the report.")</x:f>
      </x:c>
      <x:c r="G209" t="str">
        <x:f>IF(D209="","",B209&amp;" "&amp;C209&amp;" "&amp;D209)</x:f>
      </x:c>
    </x:row>
    <x:row r="210">
      <x:c r="A210" t="str">
        <x:v>crm</x:v>
      </x:c>
      <x:c r="B210" t="str">
        <x:f>IF('CRM outcomes'!A78="","",'CRM outcomes'!A78)</x:f>
      </x:c>
      <x:c r="C210" t="str">
        <x:f>IF(D210="INVALID_STAGE_STATE",IF(AND('CRM outcomes'!H78&lt;&gt;"Yes",'CRM outcomes'!H78&lt;&gt;"No",'CRM outcomes'!H78&lt;&gt;"Unknown"),"qualified_state",IF(AND('CRM outcomes'!J78&lt;&gt;"Yes",'CRM outcomes'!J78&lt;&gt;"No",'CRM outcomes'!J78&lt;&gt;"Unknown"),"booked_state",IF(AND('CRM outcomes'!L78&lt;&gt;"Yes",'CRM outcomes'!L78&lt;&gt;"No",'CRM outcomes'!L78&lt;&gt;"Unknown"),"held_state","opportunity_state"))),IF(D210="INVALID_YES_TIMESTAMP",IF(AND('CRM outcomes'!H78="Yes",OR('CRM outcomes'!I78="",'CRM outcomes'!I78&lt;'CRM outcomes'!D78,'CRM outcomes'!I78&gt;'Report setup'!$B$9)),"qualified_at",IF(AND('CRM outcomes'!J78="Yes",OR('CRM outcomes'!K78="",'CRM outcomes'!K78&lt;'CRM outcomes'!D78,'CRM outcomes'!K78&gt;'Report setup'!$B$9)),"booked_at",IF(AND('CRM outcomes'!L78="Yes",OR('CRM outcomes'!M78="",'CRM outcomes'!M78&lt;'CRM outcomes'!D78,'CRM outcomes'!M78&gt;'Report setup'!$B$9)),"held_at","opportunity_at"))),IF(D210="PARENT_NOT_YES",IF(AND('CRM outcomes'!J78="Yes",'CRM outcomes'!H78&lt;&gt;"Yes"),"booked_state",IF(AND('CRM outcomes'!L78="Yes",'CRM outcomes'!J78&lt;&gt;"Yes"),"held_state","opportunity_state")),IF(D210="UNMATCHED_OR_AMBIGUOUS_AD","captured_ad_id",IF(D210="DUPLICATE_CRM_KEY","crm_record_id","source_row_id")))))</x:f>
        <x:v>source_row_id</x:v>
      </x:c>
      <x:c r="D210" t="str">
        <x:f>IF('CRM outcomes'!S78="MAPPING_EVIDENCE","",IF('CRM outcomes'!S78="","",'CRM outcomes'!S78))</x:f>
      </x:c>
      <x:c r="E210" t="str">
        <x:f>IF(D210="","","Hold")</x:f>
      </x:c>
      <x:c r="F210" t="str">
        <x:f>IF(D210="","","Resolve the cited source row and refresh the report.")</x:f>
      </x:c>
      <x:c r="G210" t="str">
        <x:f>IF(D210="","",B210&amp;" "&amp;C210&amp;" "&amp;D210)</x:f>
      </x:c>
    </x:row>
    <x:row r="211">
      <x:c r="A211" t="str">
        <x:v>crm</x:v>
      </x:c>
      <x:c r="B211" t="str">
        <x:f>IF('CRM outcomes'!A79="","",'CRM outcomes'!A79)</x:f>
      </x:c>
      <x:c r="C211" t="str">
        <x:f>IF(D211="INVALID_STAGE_STATE",IF(AND('CRM outcomes'!H79&lt;&gt;"Yes",'CRM outcomes'!H79&lt;&gt;"No",'CRM outcomes'!H79&lt;&gt;"Unknown"),"qualified_state",IF(AND('CRM outcomes'!J79&lt;&gt;"Yes",'CRM outcomes'!J79&lt;&gt;"No",'CRM outcomes'!J79&lt;&gt;"Unknown"),"booked_state",IF(AND('CRM outcomes'!L79&lt;&gt;"Yes",'CRM outcomes'!L79&lt;&gt;"No",'CRM outcomes'!L79&lt;&gt;"Unknown"),"held_state","opportunity_state"))),IF(D211="INVALID_YES_TIMESTAMP",IF(AND('CRM outcomes'!H79="Yes",OR('CRM outcomes'!I79="",'CRM outcomes'!I79&lt;'CRM outcomes'!D79,'CRM outcomes'!I79&gt;'Report setup'!$B$9)),"qualified_at",IF(AND('CRM outcomes'!J79="Yes",OR('CRM outcomes'!K79="",'CRM outcomes'!K79&lt;'CRM outcomes'!D79,'CRM outcomes'!K79&gt;'Report setup'!$B$9)),"booked_at",IF(AND('CRM outcomes'!L79="Yes",OR('CRM outcomes'!M79="",'CRM outcomes'!M79&lt;'CRM outcomes'!D79,'CRM outcomes'!M79&gt;'Report setup'!$B$9)),"held_at","opportunity_at"))),IF(D211="PARENT_NOT_YES",IF(AND('CRM outcomes'!J79="Yes",'CRM outcomes'!H79&lt;&gt;"Yes"),"booked_state",IF(AND('CRM outcomes'!L79="Yes",'CRM outcomes'!J79&lt;&gt;"Yes"),"held_state","opportunity_state")),IF(D211="UNMATCHED_OR_AMBIGUOUS_AD","captured_ad_id",IF(D211="DUPLICATE_CRM_KEY","crm_record_id","source_row_id")))))</x:f>
        <x:v>source_row_id</x:v>
      </x:c>
      <x:c r="D211" t="str">
        <x:f>IF('CRM outcomes'!S79="MAPPING_EVIDENCE","",IF('CRM outcomes'!S79="","",'CRM outcomes'!S79))</x:f>
      </x:c>
      <x:c r="E211" t="str">
        <x:f>IF(D211="","","Hold")</x:f>
      </x:c>
      <x:c r="F211" t="str">
        <x:f>IF(D211="","","Resolve the cited source row and refresh the report.")</x:f>
      </x:c>
      <x:c r="G211" t="str">
        <x:f>IF(D211="","",B211&amp;" "&amp;C211&amp;" "&amp;D211)</x:f>
      </x:c>
    </x:row>
    <x:row r="212">
      <x:c r="A212" t="str">
        <x:v>crm</x:v>
      </x:c>
      <x:c r="B212" t="str">
        <x:f>IF('CRM outcomes'!A80="","",'CRM outcomes'!A80)</x:f>
      </x:c>
      <x:c r="C212" t="str">
        <x:f>IF(D212="INVALID_STAGE_STATE",IF(AND('CRM outcomes'!H80&lt;&gt;"Yes",'CRM outcomes'!H80&lt;&gt;"No",'CRM outcomes'!H80&lt;&gt;"Unknown"),"qualified_state",IF(AND('CRM outcomes'!J80&lt;&gt;"Yes",'CRM outcomes'!J80&lt;&gt;"No",'CRM outcomes'!J80&lt;&gt;"Unknown"),"booked_state",IF(AND('CRM outcomes'!L80&lt;&gt;"Yes",'CRM outcomes'!L80&lt;&gt;"No",'CRM outcomes'!L80&lt;&gt;"Unknown"),"held_state","opportunity_state"))),IF(D212="INVALID_YES_TIMESTAMP",IF(AND('CRM outcomes'!H80="Yes",OR('CRM outcomes'!I80="",'CRM outcomes'!I80&lt;'CRM outcomes'!D80,'CRM outcomes'!I80&gt;'Report setup'!$B$9)),"qualified_at",IF(AND('CRM outcomes'!J80="Yes",OR('CRM outcomes'!K80="",'CRM outcomes'!K80&lt;'CRM outcomes'!D80,'CRM outcomes'!K80&gt;'Report setup'!$B$9)),"booked_at",IF(AND('CRM outcomes'!L80="Yes",OR('CRM outcomes'!M80="",'CRM outcomes'!M80&lt;'CRM outcomes'!D80,'CRM outcomes'!M80&gt;'Report setup'!$B$9)),"held_at","opportunity_at"))),IF(D212="PARENT_NOT_YES",IF(AND('CRM outcomes'!J80="Yes",'CRM outcomes'!H80&lt;&gt;"Yes"),"booked_state",IF(AND('CRM outcomes'!L80="Yes",'CRM outcomes'!J80&lt;&gt;"Yes"),"held_state","opportunity_state")),IF(D212="UNMATCHED_OR_AMBIGUOUS_AD","captured_ad_id",IF(D212="DUPLICATE_CRM_KEY","crm_record_id","source_row_id")))))</x:f>
        <x:v>source_row_id</x:v>
      </x:c>
      <x:c r="D212" t="str">
        <x:f>IF('CRM outcomes'!S80="MAPPING_EVIDENCE","",IF('CRM outcomes'!S80="","",'CRM outcomes'!S80))</x:f>
      </x:c>
      <x:c r="E212" t="str">
        <x:f>IF(D212="","","Hold")</x:f>
      </x:c>
      <x:c r="F212" t="str">
        <x:f>IF(D212="","","Resolve the cited source row and refresh the report.")</x:f>
      </x:c>
      <x:c r="G212" t="str">
        <x:f>IF(D212="","",B212&amp;" "&amp;C212&amp;" "&amp;D212)</x:f>
      </x:c>
    </x:row>
    <x:row r="213">
      <x:c r="A213" t="str">
        <x:v>crm</x:v>
      </x:c>
      <x:c r="B213" t="str">
        <x:f>IF('CRM outcomes'!A81="","",'CRM outcomes'!A81)</x:f>
      </x:c>
      <x:c r="C213" t="str">
        <x:f>IF(D213="INVALID_STAGE_STATE",IF(AND('CRM outcomes'!H81&lt;&gt;"Yes",'CRM outcomes'!H81&lt;&gt;"No",'CRM outcomes'!H81&lt;&gt;"Unknown"),"qualified_state",IF(AND('CRM outcomes'!J81&lt;&gt;"Yes",'CRM outcomes'!J81&lt;&gt;"No",'CRM outcomes'!J81&lt;&gt;"Unknown"),"booked_state",IF(AND('CRM outcomes'!L81&lt;&gt;"Yes",'CRM outcomes'!L81&lt;&gt;"No",'CRM outcomes'!L81&lt;&gt;"Unknown"),"held_state","opportunity_state"))),IF(D213="INVALID_YES_TIMESTAMP",IF(AND('CRM outcomes'!H81="Yes",OR('CRM outcomes'!I81="",'CRM outcomes'!I81&lt;'CRM outcomes'!D81,'CRM outcomes'!I81&gt;'Report setup'!$B$9)),"qualified_at",IF(AND('CRM outcomes'!J81="Yes",OR('CRM outcomes'!K81="",'CRM outcomes'!K81&lt;'CRM outcomes'!D81,'CRM outcomes'!K81&gt;'Report setup'!$B$9)),"booked_at",IF(AND('CRM outcomes'!L81="Yes",OR('CRM outcomes'!M81="",'CRM outcomes'!M81&lt;'CRM outcomes'!D81,'CRM outcomes'!M81&gt;'Report setup'!$B$9)),"held_at","opportunity_at"))),IF(D213="PARENT_NOT_YES",IF(AND('CRM outcomes'!J81="Yes",'CRM outcomes'!H81&lt;&gt;"Yes"),"booked_state",IF(AND('CRM outcomes'!L81="Yes",'CRM outcomes'!J81&lt;&gt;"Yes"),"held_state","opportunity_state")),IF(D213="UNMATCHED_OR_AMBIGUOUS_AD","captured_ad_id",IF(D213="DUPLICATE_CRM_KEY","crm_record_id","source_row_id")))))</x:f>
        <x:v>source_row_id</x:v>
      </x:c>
      <x:c r="D213" t="str">
        <x:f>IF('CRM outcomes'!S81="MAPPING_EVIDENCE","",IF('CRM outcomes'!S81="","",'CRM outcomes'!S81))</x:f>
      </x:c>
      <x:c r="E213" t="str">
        <x:f>IF(D213="","","Hold")</x:f>
      </x:c>
      <x:c r="F213" t="str">
        <x:f>IF(D213="","","Resolve the cited source row and refresh the report.")</x:f>
      </x:c>
      <x:c r="G213" t="str">
        <x:f>IF(D213="","",B213&amp;" "&amp;C213&amp;" "&amp;D213)</x:f>
      </x:c>
    </x:row>
    <x:row r="214">
      <x:c r="A214" t="str">
        <x:v>crm</x:v>
      </x:c>
      <x:c r="B214" t="str">
        <x:f>IF('CRM outcomes'!A82="","",'CRM outcomes'!A82)</x:f>
      </x:c>
      <x:c r="C214" t="str">
        <x:f>IF(D214="INVALID_STAGE_STATE",IF(AND('CRM outcomes'!H82&lt;&gt;"Yes",'CRM outcomes'!H82&lt;&gt;"No",'CRM outcomes'!H82&lt;&gt;"Unknown"),"qualified_state",IF(AND('CRM outcomes'!J82&lt;&gt;"Yes",'CRM outcomes'!J82&lt;&gt;"No",'CRM outcomes'!J82&lt;&gt;"Unknown"),"booked_state",IF(AND('CRM outcomes'!L82&lt;&gt;"Yes",'CRM outcomes'!L82&lt;&gt;"No",'CRM outcomes'!L82&lt;&gt;"Unknown"),"held_state","opportunity_state"))),IF(D214="INVALID_YES_TIMESTAMP",IF(AND('CRM outcomes'!H82="Yes",OR('CRM outcomes'!I82="",'CRM outcomes'!I82&lt;'CRM outcomes'!D82,'CRM outcomes'!I82&gt;'Report setup'!$B$9)),"qualified_at",IF(AND('CRM outcomes'!J82="Yes",OR('CRM outcomes'!K82="",'CRM outcomes'!K82&lt;'CRM outcomes'!D82,'CRM outcomes'!K82&gt;'Report setup'!$B$9)),"booked_at",IF(AND('CRM outcomes'!L82="Yes",OR('CRM outcomes'!M82="",'CRM outcomes'!M82&lt;'CRM outcomes'!D82,'CRM outcomes'!M82&gt;'Report setup'!$B$9)),"held_at","opportunity_at"))),IF(D214="PARENT_NOT_YES",IF(AND('CRM outcomes'!J82="Yes",'CRM outcomes'!H82&lt;&gt;"Yes"),"booked_state",IF(AND('CRM outcomes'!L82="Yes",'CRM outcomes'!J82&lt;&gt;"Yes"),"held_state","opportunity_state")),IF(D214="UNMATCHED_OR_AMBIGUOUS_AD","captured_ad_id",IF(D214="DUPLICATE_CRM_KEY","crm_record_id","source_row_id")))))</x:f>
        <x:v>source_row_id</x:v>
      </x:c>
      <x:c r="D214" t="str">
        <x:f>IF('CRM outcomes'!S82="MAPPING_EVIDENCE","",IF('CRM outcomes'!S82="","",'CRM outcomes'!S82))</x:f>
      </x:c>
      <x:c r="E214" t="str">
        <x:f>IF(D214="","","Hold")</x:f>
      </x:c>
      <x:c r="F214" t="str">
        <x:f>IF(D214="","","Resolve the cited source row and refresh the report.")</x:f>
      </x:c>
      <x:c r="G214" t="str">
        <x:f>IF(D214="","",B214&amp;" "&amp;C214&amp;" "&amp;D214)</x:f>
      </x:c>
    </x:row>
    <x:row r="215">
      <x:c r="A215" t="str">
        <x:v>crm</x:v>
      </x:c>
      <x:c r="B215" t="str">
        <x:f>IF('CRM outcomes'!A83="","",'CRM outcomes'!A83)</x:f>
      </x:c>
      <x:c r="C215" t="str">
        <x:f>IF(D215="INVALID_STAGE_STATE",IF(AND('CRM outcomes'!H83&lt;&gt;"Yes",'CRM outcomes'!H83&lt;&gt;"No",'CRM outcomes'!H83&lt;&gt;"Unknown"),"qualified_state",IF(AND('CRM outcomes'!J83&lt;&gt;"Yes",'CRM outcomes'!J83&lt;&gt;"No",'CRM outcomes'!J83&lt;&gt;"Unknown"),"booked_state",IF(AND('CRM outcomes'!L83&lt;&gt;"Yes",'CRM outcomes'!L83&lt;&gt;"No",'CRM outcomes'!L83&lt;&gt;"Unknown"),"held_state","opportunity_state"))),IF(D215="INVALID_YES_TIMESTAMP",IF(AND('CRM outcomes'!H83="Yes",OR('CRM outcomes'!I83="",'CRM outcomes'!I83&lt;'CRM outcomes'!D83,'CRM outcomes'!I83&gt;'Report setup'!$B$9)),"qualified_at",IF(AND('CRM outcomes'!J83="Yes",OR('CRM outcomes'!K83="",'CRM outcomes'!K83&lt;'CRM outcomes'!D83,'CRM outcomes'!K83&gt;'Report setup'!$B$9)),"booked_at",IF(AND('CRM outcomes'!L83="Yes",OR('CRM outcomes'!M83="",'CRM outcomes'!M83&lt;'CRM outcomes'!D83,'CRM outcomes'!M83&gt;'Report setup'!$B$9)),"held_at","opportunity_at"))),IF(D215="PARENT_NOT_YES",IF(AND('CRM outcomes'!J83="Yes",'CRM outcomes'!H83&lt;&gt;"Yes"),"booked_state",IF(AND('CRM outcomes'!L83="Yes",'CRM outcomes'!J83&lt;&gt;"Yes"),"held_state","opportunity_state")),IF(D215="UNMATCHED_OR_AMBIGUOUS_AD","captured_ad_id",IF(D215="DUPLICATE_CRM_KEY","crm_record_id","source_row_id")))))</x:f>
        <x:v>source_row_id</x:v>
      </x:c>
      <x:c r="D215" t="str">
        <x:f>IF('CRM outcomes'!S83="MAPPING_EVIDENCE","",IF('CRM outcomes'!S83="","",'CRM outcomes'!S83))</x:f>
      </x:c>
      <x:c r="E215" t="str">
        <x:f>IF(D215="","","Hold")</x:f>
      </x:c>
      <x:c r="F215" t="str">
        <x:f>IF(D215="","","Resolve the cited source row and refresh the report.")</x:f>
      </x:c>
      <x:c r="G215" t="str">
        <x:f>IF(D215="","",B215&amp;" "&amp;C215&amp;" "&amp;D215)</x:f>
      </x:c>
    </x:row>
    <x:row r="216">
      <x:c r="A216" t="str">
        <x:v>crm</x:v>
      </x:c>
      <x:c r="B216" t="str">
        <x:f>IF('CRM outcomes'!A84="","",'CRM outcomes'!A84)</x:f>
      </x:c>
      <x:c r="C216" t="str">
        <x:f>IF(D216="INVALID_STAGE_STATE",IF(AND('CRM outcomes'!H84&lt;&gt;"Yes",'CRM outcomes'!H84&lt;&gt;"No",'CRM outcomes'!H84&lt;&gt;"Unknown"),"qualified_state",IF(AND('CRM outcomes'!J84&lt;&gt;"Yes",'CRM outcomes'!J84&lt;&gt;"No",'CRM outcomes'!J84&lt;&gt;"Unknown"),"booked_state",IF(AND('CRM outcomes'!L84&lt;&gt;"Yes",'CRM outcomes'!L84&lt;&gt;"No",'CRM outcomes'!L84&lt;&gt;"Unknown"),"held_state","opportunity_state"))),IF(D216="INVALID_YES_TIMESTAMP",IF(AND('CRM outcomes'!H84="Yes",OR('CRM outcomes'!I84="",'CRM outcomes'!I84&lt;'CRM outcomes'!D84,'CRM outcomes'!I84&gt;'Report setup'!$B$9)),"qualified_at",IF(AND('CRM outcomes'!J84="Yes",OR('CRM outcomes'!K84="",'CRM outcomes'!K84&lt;'CRM outcomes'!D84,'CRM outcomes'!K84&gt;'Report setup'!$B$9)),"booked_at",IF(AND('CRM outcomes'!L84="Yes",OR('CRM outcomes'!M84="",'CRM outcomes'!M84&lt;'CRM outcomes'!D84,'CRM outcomes'!M84&gt;'Report setup'!$B$9)),"held_at","opportunity_at"))),IF(D216="PARENT_NOT_YES",IF(AND('CRM outcomes'!J84="Yes",'CRM outcomes'!H84&lt;&gt;"Yes"),"booked_state",IF(AND('CRM outcomes'!L84="Yes",'CRM outcomes'!J84&lt;&gt;"Yes"),"held_state","opportunity_state")),IF(D216="UNMATCHED_OR_AMBIGUOUS_AD","captured_ad_id",IF(D216="DUPLICATE_CRM_KEY","crm_record_id","source_row_id")))))</x:f>
        <x:v>source_row_id</x:v>
      </x:c>
      <x:c r="D216" t="str">
        <x:f>IF('CRM outcomes'!S84="MAPPING_EVIDENCE","",IF('CRM outcomes'!S84="","",'CRM outcomes'!S84))</x:f>
      </x:c>
      <x:c r="E216" t="str">
        <x:f>IF(D216="","","Hold")</x:f>
      </x:c>
      <x:c r="F216" t="str">
        <x:f>IF(D216="","","Resolve the cited source row and refresh the report.")</x:f>
      </x:c>
      <x:c r="G216" t="str">
        <x:f>IF(D216="","",B216&amp;" "&amp;C216&amp;" "&amp;D216)</x:f>
      </x:c>
    </x:row>
    <x:row r="217">
      <x:c r="A217" t="str">
        <x:v>crm</x:v>
      </x:c>
      <x:c r="B217" t="str">
        <x:f>IF('CRM outcomes'!A85="","",'CRM outcomes'!A85)</x:f>
      </x:c>
      <x:c r="C217" t="str">
        <x:f>IF(D217="INVALID_STAGE_STATE",IF(AND('CRM outcomes'!H85&lt;&gt;"Yes",'CRM outcomes'!H85&lt;&gt;"No",'CRM outcomes'!H85&lt;&gt;"Unknown"),"qualified_state",IF(AND('CRM outcomes'!J85&lt;&gt;"Yes",'CRM outcomes'!J85&lt;&gt;"No",'CRM outcomes'!J85&lt;&gt;"Unknown"),"booked_state",IF(AND('CRM outcomes'!L85&lt;&gt;"Yes",'CRM outcomes'!L85&lt;&gt;"No",'CRM outcomes'!L85&lt;&gt;"Unknown"),"held_state","opportunity_state"))),IF(D217="INVALID_YES_TIMESTAMP",IF(AND('CRM outcomes'!H85="Yes",OR('CRM outcomes'!I85="",'CRM outcomes'!I85&lt;'CRM outcomes'!D85,'CRM outcomes'!I85&gt;'Report setup'!$B$9)),"qualified_at",IF(AND('CRM outcomes'!J85="Yes",OR('CRM outcomes'!K85="",'CRM outcomes'!K85&lt;'CRM outcomes'!D85,'CRM outcomes'!K85&gt;'Report setup'!$B$9)),"booked_at",IF(AND('CRM outcomes'!L85="Yes",OR('CRM outcomes'!M85="",'CRM outcomes'!M85&lt;'CRM outcomes'!D85,'CRM outcomes'!M85&gt;'Report setup'!$B$9)),"held_at","opportunity_at"))),IF(D217="PARENT_NOT_YES",IF(AND('CRM outcomes'!J85="Yes",'CRM outcomes'!H85&lt;&gt;"Yes"),"booked_state",IF(AND('CRM outcomes'!L85="Yes",'CRM outcomes'!J85&lt;&gt;"Yes"),"held_state","opportunity_state")),IF(D217="UNMATCHED_OR_AMBIGUOUS_AD","captured_ad_id",IF(D217="DUPLICATE_CRM_KEY","crm_record_id","source_row_id")))))</x:f>
        <x:v>source_row_id</x:v>
      </x:c>
      <x:c r="D217" t="str">
        <x:f>IF('CRM outcomes'!S85="MAPPING_EVIDENCE","",IF('CRM outcomes'!S85="","",'CRM outcomes'!S85))</x:f>
      </x:c>
      <x:c r="E217" t="str">
        <x:f>IF(D217="","","Hold")</x:f>
      </x:c>
      <x:c r="F217" t="str">
        <x:f>IF(D217="","","Resolve the cited source row and refresh the report.")</x:f>
      </x:c>
      <x:c r="G217" t="str">
        <x:f>IF(D217="","",B217&amp;" "&amp;C217&amp;" "&amp;D217)</x:f>
      </x:c>
    </x:row>
    <x:row r="218">
      <x:c r="A218" t="str">
        <x:v>crm</x:v>
      </x:c>
      <x:c r="B218" t="str">
        <x:f>IF('CRM outcomes'!A86="","",'CRM outcomes'!A86)</x:f>
      </x:c>
      <x:c r="C218" t="str">
        <x:f>IF(D218="INVALID_STAGE_STATE",IF(AND('CRM outcomes'!H86&lt;&gt;"Yes",'CRM outcomes'!H86&lt;&gt;"No",'CRM outcomes'!H86&lt;&gt;"Unknown"),"qualified_state",IF(AND('CRM outcomes'!J86&lt;&gt;"Yes",'CRM outcomes'!J86&lt;&gt;"No",'CRM outcomes'!J86&lt;&gt;"Unknown"),"booked_state",IF(AND('CRM outcomes'!L86&lt;&gt;"Yes",'CRM outcomes'!L86&lt;&gt;"No",'CRM outcomes'!L86&lt;&gt;"Unknown"),"held_state","opportunity_state"))),IF(D218="INVALID_YES_TIMESTAMP",IF(AND('CRM outcomes'!H86="Yes",OR('CRM outcomes'!I86="",'CRM outcomes'!I86&lt;'CRM outcomes'!D86,'CRM outcomes'!I86&gt;'Report setup'!$B$9)),"qualified_at",IF(AND('CRM outcomes'!J86="Yes",OR('CRM outcomes'!K86="",'CRM outcomes'!K86&lt;'CRM outcomes'!D86,'CRM outcomes'!K86&gt;'Report setup'!$B$9)),"booked_at",IF(AND('CRM outcomes'!L86="Yes",OR('CRM outcomes'!M86="",'CRM outcomes'!M86&lt;'CRM outcomes'!D86,'CRM outcomes'!M86&gt;'Report setup'!$B$9)),"held_at","opportunity_at"))),IF(D218="PARENT_NOT_YES",IF(AND('CRM outcomes'!J86="Yes",'CRM outcomes'!H86&lt;&gt;"Yes"),"booked_state",IF(AND('CRM outcomes'!L86="Yes",'CRM outcomes'!J86&lt;&gt;"Yes"),"held_state","opportunity_state")),IF(D218="UNMATCHED_OR_AMBIGUOUS_AD","captured_ad_id",IF(D218="DUPLICATE_CRM_KEY","crm_record_id","source_row_id")))))</x:f>
        <x:v>source_row_id</x:v>
      </x:c>
      <x:c r="D218" t="str">
        <x:f>IF('CRM outcomes'!S86="MAPPING_EVIDENCE","",IF('CRM outcomes'!S86="","",'CRM outcomes'!S86))</x:f>
      </x:c>
      <x:c r="E218" t="str">
        <x:f>IF(D218="","","Hold")</x:f>
      </x:c>
      <x:c r="F218" t="str">
        <x:f>IF(D218="","","Resolve the cited source row and refresh the report.")</x:f>
      </x:c>
      <x:c r="G218" t="str">
        <x:f>IF(D218="","",B218&amp;" "&amp;C218&amp;" "&amp;D218)</x:f>
      </x:c>
    </x:row>
    <x:row r="219">
      <x:c r="A219" t="str">
        <x:v>crm</x:v>
      </x:c>
      <x:c r="B219" t="str">
        <x:f>IF('CRM outcomes'!A87="","",'CRM outcomes'!A87)</x:f>
      </x:c>
      <x:c r="C219" t="str">
        <x:f>IF(D219="INVALID_STAGE_STATE",IF(AND('CRM outcomes'!H87&lt;&gt;"Yes",'CRM outcomes'!H87&lt;&gt;"No",'CRM outcomes'!H87&lt;&gt;"Unknown"),"qualified_state",IF(AND('CRM outcomes'!J87&lt;&gt;"Yes",'CRM outcomes'!J87&lt;&gt;"No",'CRM outcomes'!J87&lt;&gt;"Unknown"),"booked_state",IF(AND('CRM outcomes'!L87&lt;&gt;"Yes",'CRM outcomes'!L87&lt;&gt;"No",'CRM outcomes'!L87&lt;&gt;"Unknown"),"held_state","opportunity_state"))),IF(D219="INVALID_YES_TIMESTAMP",IF(AND('CRM outcomes'!H87="Yes",OR('CRM outcomes'!I87="",'CRM outcomes'!I87&lt;'CRM outcomes'!D87,'CRM outcomes'!I87&gt;'Report setup'!$B$9)),"qualified_at",IF(AND('CRM outcomes'!J87="Yes",OR('CRM outcomes'!K87="",'CRM outcomes'!K87&lt;'CRM outcomes'!D87,'CRM outcomes'!K87&gt;'Report setup'!$B$9)),"booked_at",IF(AND('CRM outcomes'!L87="Yes",OR('CRM outcomes'!M87="",'CRM outcomes'!M87&lt;'CRM outcomes'!D87,'CRM outcomes'!M87&gt;'Report setup'!$B$9)),"held_at","opportunity_at"))),IF(D219="PARENT_NOT_YES",IF(AND('CRM outcomes'!J87="Yes",'CRM outcomes'!H87&lt;&gt;"Yes"),"booked_state",IF(AND('CRM outcomes'!L87="Yes",'CRM outcomes'!J87&lt;&gt;"Yes"),"held_state","opportunity_state")),IF(D219="UNMATCHED_OR_AMBIGUOUS_AD","captured_ad_id",IF(D219="DUPLICATE_CRM_KEY","crm_record_id","source_row_id")))))</x:f>
        <x:v>source_row_id</x:v>
      </x:c>
      <x:c r="D219" t="str">
        <x:f>IF('CRM outcomes'!S87="MAPPING_EVIDENCE","",IF('CRM outcomes'!S87="","",'CRM outcomes'!S87))</x:f>
      </x:c>
      <x:c r="E219" t="str">
        <x:f>IF(D219="","","Hold")</x:f>
      </x:c>
      <x:c r="F219" t="str">
        <x:f>IF(D219="","","Resolve the cited source row and refresh the report.")</x:f>
      </x:c>
      <x:c r="G219" t="str">
        <x:f>IF(D219="","",B219&amp;" "&amp;C219&amp;" "&amp;D219)</x:f>
      </x:c>
    </x:row>
    <x:row r="220">
      <x:c r="A220" t="str">
        <x:v>crm</x:v>
      </x:c>
      <x:c r="B220" t="str">
        <x:f>IF('CRM outcomes'!A88="","",'CRM outcomes'!A88)</x:f>
      </x:c>
      <x:c r="C220" t="str">
        <x:f>IF(D220="INVALID_STAGE_STATE",IF(AND('CRM outcomes'!H88&lt;&gt;"Yes",'CRM outcomes'!H88&lt;&gt;"No",'CRM outcomes'!H88&lt;&gt;"Unknown"),"qualified_state",IF(AND('CRM outcomes'!J88&lt;&gt;"Yes",'CRM outcomes'!J88&lt;&gt;"No",'CRM outcomes'!J88&lt;&gt;"Unknown"),"booked_state",IF(AND('CRM outcomes'!L88&lt;&gt;"Yes",'CRM outcomes'!L88&lt;&gt;"No",'CRM outcomes'!L88&lt;&gt;"Unknown"),"held_state","opportunity_state"))),IF(D220="INVALID_YES_TIMESTAMP",IF(AND('CRM outcomes'!H88="Yes",OR('CRM outcomes'!I88="",'CRM outcomes'!I88&lt;'CRM outcomes'!D88,'CRM outcomes'!I88&gt;'Report setup'!$B$9)),"qualified_at",IF(AND('CRM outcomes'!J88="Yes",OR('CRM outcomes'!K88="",'CRM outcomes'!K88&lt;'CRM outcomes'!D88,'CRM outcomes'!K88&gt;'Report setup'!$B$9)),"booked_at",IF(AND('CRM outcomes'!L88="Yes",OR('CRM outcomes'!M88="",'CRM outcomes'!M88&lt;'CRM outcomes'!D88,'CRM outcomes'!M88&gt;'Report setup'!$B$9)),"held_at","opportunity_at"))),IF(D220="PARENT_NOT_YES",IF(AND('CRM outcomes'!J88="Yes",'CRM outcomes'!H88&lt;&gt;"Yes"),"booked_state",IF(AND('CRM outcomes'!L88="Yes",'CRM outcomes'!J88&lt;&gt;"Yes"),"held_state","opportunity_state")),IF(D220="UNMATCHED_OR_AMBIGUOUS_AD","captured_ad_id",IF(D220="DUPLICATE_CRM_KEY","crm_record_id","source_row_id")))))</x:f>
        <x:v>source_row_id</x:v>
      </x:c>
      <x:c r="D220" t="str">
        <x:f>IF('CRM outcomes'!S88="MAPPING_EVIDENCE","",IF('CRM outcomes'!S88="","",'CRM outcomes'!S88))</x:f>
      </x:c>
      <x:c r="E220" t="str">
        <x:f>IF(D220="","","Hold")</x:f>
      </x:c>
      <x:c r="F220" t="str">
        <x:f>IF(D220="","","Resolve the cited source row and refresh the report.")</x:f>
      </x:c>
      <x:c r="G220" t="str">
        <x:f>IF(D220="","",B220&amp;" "&amp;C220&amp;" "&amp;D220)</x:f>
      </x:c>
    </x:row>
    <x:row r="221">
      <x:c r="A221" t="str">
        <x:v>crm</x:v>
      </x:c>
      <x:c r="B221" t="str">
        <x:f>IF('CRM outcomes'!A89="","",'CRM outcomes'!A89)</x:f>
      </x:c>
      <x:c r="C221" t="str">
        <x:f>IF(D221="INVALID_STAGE_STATE",IF(AND('CRM outcomes'!H89&lt;&gt;"Yes",'CRM outcomes'!H89&lt;&gt;"No",'CRM outcomes'!H89&lt;&gt;"Unknown"),"qualified_state",IF(AND('CRM outcomes'!J89&lt;&gt;"Yes",'CRM outcomes'!J89&lt;&gt;"No",'CRM outcomes'!J89&lt;&gt;"Unknown"),"booked_state",IF(AND('CRM outcomes'!L89&lt;&gt;"Yes",'CRM outcomes'!L89&lt;&gt;"No",'CRM outcomes'!L89&lt;&gt;"Unknown"),"held_state","opportunity_state"))),IF(D221="INVALID_YES_TIMESTAMP",IF(AND('CRM outcomes'!H89="Yes",OR('CRM outcomes'!I89="",'CRM outcomes'!I89&lt;'CRM outcomes'!D89,'CRM outcomes'!I89&gt;'Report setup'!$B$9)),"qualified_at",IF(AND('CRM outcomes'!J89="Yes",OR('CRM outcomes'!K89="",'CRM outcomes'!K89&lt;'CRM outcomes'!D89,'CRM outcomes'!K89&gt;'Report setup'!$B$9)),"booked_at",IF(AND('CRM outcomes'!L89="Yes",OR('CRM outcomes'!M89="",'CRM outcomes'!M89&lt;'CRM outcomes'!D89,'CRM outcomes'!M89&gt;'Report setup'!$B$9)),"held_at","opportunity_at"))),IF(D221="PARENT_NOT_YES",IF(AND('CRM outcomes'!J89="Yes",'CRM outcomes'!H89&lt;&gt;"Yes"),"booked_state",IF(AND('CRM outcomes'!L89="Yes",'CRM outcomes'!J89&lt;&gt;"Yes"),"held_state","opportunity_state")),IF(D221="UNMATCHED_OR_AMBIGUOUS_AD","captured_ad_id",IF(D221="DUPLICATE_CRM_KEY","crm_record_id","source_row_id")))))</x:f>
        <x:v>source_row_id</x:v>
      </x:c>
      <x:c r="D221" t="str">
        <x:f>IF('CRM outcomes'!S89="MAPPING_EVIDENCE","",IF('CRM outcomes'!S89="","",'CRM outcomes'!S89))</x:f>
      </x:c>
      <x:c r="E221" t="str">
        <x:f>IF(D221="","","Hold")</x:f>
      </x:c>
      <x:c r="F221" t="str">
        <x:f>IF(D221="","","Resolve the cited source row and refresh the report.")</x:f>
      </x:c>
      <x:c r="G221" t="str">
        <x:f>IF(D221="","",B221&amp;" "&amp;C221&amp;" "&amp;D221)</x:f>
      </x:c>
    </x:row>
    <x:row r="222">
      <x:c r="A222" t="str">
        <x:v>crm</x:v>
      </x:c>
      <x:c r="B222" t="str">
        <x:f>IF('CRM outcomes'!A90="","",'CRM outcomes'!A90)</x:f>
      </x:c>
      <x:c r="C222" t="str">
        <x:f>IF(D222="INVALID_STAGE_STATE",IF(AND('CRM outcomes'!H90&lt;&gt;"Yes",'CRM outcomes'!H90&lt;&gt;"No",'CRM outcomes'!H90&lt;&gt;"Unknown"),"qualified_state",IF(AND('CRM outcomes'!J90&lt;&gt;"Yes",'CRM outcomes'!J90&lt;&gt;"No",'CRM outcomes'!J90&lt;&gt;"Unknown"),"booked_state",IF(AND('CRM outcomes'!L90&lt;&gt;"Yes",'CRM outcomes'!L90&lt;&gt;"No",'CRM outcomes'!L90&lt;&gt;"Unknown"),"held_state","opportunity_state"))),IF(D222="INVALID_YES_TIMESTAMP",IF(AND('CRM outcomes'!H90="Yes",OR('CRM outcomes'!I90="",'CRM outcomes'!I90&lt;'CRM outcomes'!D90,'CRM outcomes'!I90&gt;'Report setup'!$B$9)),"qualified_at",IF(AND('CRM outcomes'!J90="Yes",OR('CRM outcomes'!K90="",'CRM outcomes'!K90&lt;'CRM outcomes'!D90,'CRM outcomes'!K90&gt;'Report setup'!$B$9)),"booked_at",IF(AND('CRM outcomes'!L90="Yes",OR('CRM outcomes'!M90="",'CRM outcomes'!M90&lt;'CRM outcomes'!D90,'CRM outcomes'!M90&gt;'Report setup'!$B$9)),"held_at","opportunity_at"))),IF(D222="PARENT_NOT_YES",IF(AND('CRM outcomes'!J90="Yes",'CRM outcomes'!H90&lt;&gt;"Yes"),"booked_state",IF(AND('CRM outcomes'!L90="Yes",'CRM outcomes'!J90&lt;&gt;"Yes"),"held_state","opportunity_state")),IF(D222="UNMATCHED_OR_AMBIGUOUS_AD","captured_ad_id",IF(D222="DUPLICATE_CRM_KEY","crm_record_id","source_row_id")))))</x:f>
        <x:v>source_row_id</x:v>
      </x:c>
      <x:c r="D222" t="str">
        <x:f>IF('CRM outcomes'!S90="MAPPING_EVIDENCE","",IF('CRM outcomes'!S90="","",'CRM outcomes'!S90))</x:f>
      </x:c>
      <x:c r="E222" t="str">
        <x:f>IF(D222="","","Hold")</x:f>
      </x:c>
      <x:c r="F222" t="str">
        <x:f>IF(D222="","","Resolve the cited source row and refresh the report.")</x:f>
      </x:c>
      <x:c r="G222" t="str">
        <x:f>IF(D222="","",B222&amp;" "&amp;C222&amp;" "&amp;D222)</x:f>
      </x:c>
    </x:row>
    <x:row r="223">
      <x:c r="A223" t="str">
        <x:v>crm</x:v>
      </x:c>
      <x:c r="B223" t="str">
        <x:f>IF('CRM outcomes'!A91="","",'CRM outcomes'!A91)</x:f>
      </x:c>
      <x:c r="C223" t="str">
        <x:f>IF(D223="INVALID_STAGE_STATE",IF(AND('CRM outcomes'!H91&lt;&gt;"Yes",'CRM outcomes'!H91&lt;&gt;"No",'CRM outcomes'!H91&lt;&gt;"Unknown"),"qualified_state",IF(AND('CRM outcomes'!J91&lt;&gt;"Yes",'CRM outcomes'!J91&lt;&gt;"No",'CRM outcomes'!J91&lt;&gt;"Unknown"),"booked_state",IF(AND('CRM outcomes'!L91&lt;&gt;"Yes",'CRM outcomes'!L91&lt;&gt;"No",'CRM outcomes'!L91&lt;&gt;"Unknown"),"held_state","opportunity_state"))),IF(D223="INVALID_YES_TIMESTAMP",IF(AND('CRM outcomes'!H91="Yes",OR('CRM outcomes'!I91="",'CRM outcomes'!I91&lt;'CRM outcomes'!D91,'CRM outcomes'!I91&gt;'Report setup'!$B$9)),"qualified_at",IF(AND('CRM outcomes'!J91="Yes",OR('CRM outcomes'!K91="",'CRM outcomes'!K91&lt;'CRM outcomes'!D91,'CRM outcomes'!K91&gt;'Report setup'!$B$9)),"booked_at",IF(AND('CRM outcomes'!L91="Yes",OR('CRM outcomes'!M91="",'CRM outcomes'!M91&lt;'CRM outcomes'!D91,'CRM outcomes'!M91&gt;'Report setup'!$B$9)),"held_at","opportunity_at"))),IF(D223="PARENT_NOT_YES",IF(AND('CRM outcomes'!J91="Yes",'CRM outcomes'!H91&lt;&gt;"Yes"),"booked_state",IF(AND('CRM outcomes'!L91="Yes",'CRM outcomes'!J91&lt;&gt;"Yes"),"held_state","opportunity_state")),IF(D223="UNMATCHED_OR_AMBIGUOUS_AD","captured_ad_id",IF(D223="DUPLICATE_CRM_KEY","crm_record_id","source_row_id")))))</x:f>
        <x:v>source_row_id</x:v>
      </x:c>
      <x:c r="D223" t="str">
        <x:f>IF('CRM outcomes'!S91="MAPPING_EVIDENCE","",IF('CRM outcomes'!S91="","",'CRM outcomes'!S91))</x:f>
      </x:c>
      <x:c r="E223" t="str">
        <x:f>IF(D223="","","Hold")</x:f>
      </x:c>
      <x:c r="F223" t="str">
        <x:f>IF(D223="","","Resolve the cited source row and refresh the report.")</x:f>
      </x:c>
      <x:c r="G223" t="str">
        <x:f>IF(D223="","",B223&amp;" "&amp;C223&amp;" "&amp;D223)</x:f>
      </x:c>
    </x:row>
    <x:row r="224">
      <x:c r="A224" t="str">
        <x:v>crm</x:v>
      </x:c>
      <x:c r="B224" t="str">
        <x:f>IF('CRM outcomes'!A92="","",'CRM outcomes'!A92)</x:f>
      </x:c>
      <x:c r="C224" t="str">
        <x:f>IF(D224="INVALID_STAGE_STATE",IF(AND('CRM outcomes'!H92&lt;&gt;"Yes",'CRM outcomes'!H92&lt;&gt;"No",'CRM outcomes'!H92&lt;&gt;"Unknown"),"qualified_state",IF(AND('CRM outcomes'!J92&lt;&gt;"Yes",'CRM outcomes'!J92&lt;&gt;"No",'CRM outcomes'!J92&lt;&gt;"Unknown"),"booked_state",IF(AND('CRM outcomes'!L92&lt;&gt;"Yes",'CRM outcomes'!L92&lt;&gt;"No",'CRM outcomes'!L92&lt;&gt;"Unknown"),"held_state","opportunity_state"))),IF(D224="INVALID_YES_TIMESTAMP",IF(AND('CRM outcomes'!H92="Yes",OR('CRM outcomes'!I92="",'CRM outcomes'!I92&lt;'CRM outcomes'!D92,'CRM outcomes'!I92&gt;'Report setup'!$B$9)),"qualified_at",IF(AND('CRM outcomes'!J92="Yes",OR('CRM outcomes'!K92="",'CRM outcomes'!K92&lt;'CRM outcomes'!D92,'CRM outcomes'!K92&gt;'Report setup'!$B$9)),"booked_at",IF(AND('CRM outcomes'!L92="Yes",OR('CRM outcomes'!M92="",'CRM outcomes'!M92&lt;'CRM outcomes'!D92,'CRM outcomes'!M92&gt;'Report setup'!$B$9)),"held_at","opportunity_at"))),IF(D224="PARENT_NOT_YES",IF(AND('CRM outcomes'!J92="Yes",'CRM outcomes'!H92&lt;&gt;"Yes"),"booked_state",IF(AND('CRM outcomes'!L92="Yes",'CRM outcomes'!J92&lt;&gt;"Yes"),"held_state","opportunity_state")),IF(D224="UNMATCHED_OR_AMBIGUOUS_AD","captured_ad_id",IF(D224="DUPLICATE_CRM_KEY","crm_record_id","source_row_id")))))</x:f>
        <x:v>source_row_id</x:v>
      </x:c>
      <x:c r="D224" t="str">
        <x:f>IF('CRM outcomes'!S92="MAPPING_EVIDENCE","",IF('CRM outcomes'!S92="","",'CRM outcomes'!S92))</x:f>
      </x:c>
      <x:c r="E224" t="str">
        <x:f>IF(D224="","","Hold")</x:f>
      </x:c>
      <x:c r="F224" t="str">
        <x:f>IF(D224="","","Resolve the cited source row and refresh the report.")</x:f>
      </x:c>
      <x:c r="G224" t="str">
        <x:f>IF(D224="","",B224&amp;" "&amp;C224&amp;" "&amp;D224)</x:f>
      </x:c>
    </x:row>
    <x:row r="225">
      <x:c r="A225" t="str">
        <x:v>crm</x:v>
      </x:c>
      <x:c r="B225" t="str">
        <x:f>IF('CRM outcomes'!A93="","",'CRM outcomes'!A93)</x:f>
      </x:c>
      <x:c r="C225" t="str">
        <x:f>IF(D225="INVALID_STAGE_STATE",IF(AND('CRM outcomes'!H93&lt;&gt;"Yes",'CRM outcomes'!H93&lt;&gt;"No",'CRM outcomes'!H93&lt;&gt;"Unknown"),"qualified_state",IF(AND('CRM outcomes'!J93&lt;&gt;"Yes",'CRM outcomes'!J93&lt;&gt;"No",'CRM outcomes'!J93&lt;&gt;"Unknown"),"booked_state",IF(AND('CRM outcomes'!L93&lt;&gt;"Yes",'CRM outcomes'!L93&lt;&gt;"No",'CRM outcomes'!L93&lt;&gt;"Unknown"),"held_state","opportunity_state"))),IF(D225="INVALID_YES_TIMESTAMP",IF(AND('CRM outcomes'!H93="Yes",OR('CRM outcomes'!I93="",'CRM outcomes'!I93&lt;'CRM outcomes'!D93,'CRM outcomes'!I93&gt;'Report setup'!$B$9)),"qualified_at",IF(AND('CRM outcomes'!J93="Yes",OR('CRM outcomes'!K93="",'CRM outcomes'!K93&lt;'CRM outcomes'!D93,'CRM outcomes'!K93&gt;'Report setup'!$B$9)),"booked_at",IF(AND('CRM outcomes'!L93="Yes",OR('CRM outcomes'!M93="",'CRM outcomes'!M93&lt;'CRM outcomes'!D93,'CRM outcomes'!M93&gt;'Report setup'!$B$9)),"held_at","opportunity_at"))),IF(D225="PARENT_NOT_YES",IF(AND('CRM outcomes'!J93="Yes",'CRM outcomes'!H93&lt;&gt;"Yes"),"booked_state",IF(AND('CRM outcomes'!L93="Yes",'CRM outcomes'!J93&lt;&gt;"Yes"),"held_state","opportunity_state")),IF(D225="UNMATCHED_OR_AMBIGUOUS_AD","captured_ad_id",IF(D225="DUPLICATE_CRM_KEY","crm_record_id","source_row_id")))))</x:f>
        <x:v>source_row_id</x:v>
      </x:c>
      <x:c r="D225" t="str">
        <x:f>IF('CRM outcomes'!S93="MAPPING_EVIDENCE","",IF('CRM outcomes'!S93="","",'CRM outcomes'!S93))</x:f>
      </x:c>
      <x:c r="E225" t="str">
        <x:f>IF(D225="","","Hold")</x:f>
      </x:c>
      <x:c r="F225" t="str">
        <x:f>IF(D225="","","Resolve the cited source row and refresh the report.")</x:f>
      </x:c>
      <x:c r="G225" t="str">
        <x:f>IF(D225="","",B225&amp;" "&amp;C225&amp;" "&amp;D225)</x:f>
      </x:c>
    </x:row>
    <x:row r="226">
      <x:c r="A226" t="str">
        <x:v>crm</x:v>
      </x:c>
      <x:c r="B226" t="str">
        <x:f>IF('CRM outcomes'!A94="","",'CRM outcomes'!A94)</x:f>
      </x:c>
      <x:c r="C226" t="str">
        <x:f>IF(D226="INVALID_STAGE_STATE",IF(AND('CRM outcomes'!H94&lt;&gt;"Yes",'CRM outcomes'!H94&lt;&gt;"No",'CRM outcomes'!H94&lt;&gt;"Unknown"),"qualified_state",IF(AND('CRM outcomes'!J94&lt;&gt;"Yes",'CRM outcomes'!J94&lt;&gt;"No",'CRM outcomes'!J94&lt;&gt;"Unknown"),"booked_state",IF(AND('CRM outcomes'!L94&lt;&gt;"Yes",'CRM outcomes'!L94&lt;&gt;"No",'CRM outcomes'!L94&lt;&gt;"Unknown"),"held_state","opportunity_state"))),IF(D226="INVALID_YES_TIMESTAMP",IF(AND('CRM outcomes'!H94="Yes",OR('CRM outcomes'!I94="",'CRM outcomes'!I94&lt;'CRM outcomes'!D94,'CRM outcomes'!I94&gt;'Report setup'!$B$9)),"qualified_at",IF(AND('CRM outcomes'!J94="Yes",OR('CRM outcomes'!K94="",'CRM outcomes'!K94&lt;'CRM outcomes'!D94,'CRM outcomes'!K94&gt;'Report setup'!$B$9)),"booked_at",IF(AND('CRM outcomes'!L94="Yes",OR('CRM outcomes'!M94="",'CRM outcomes'!M94&lt;'CRM outcomes'!D94,'CRM outcomes'!M94&gt;'Report setup'!$B$9)),"held_at","opportunity_at"))),IF(D226="PARENT_NOT_YES",IF(AND('CRM outcomes'!J94="Yes",'CRM outcomes'!H94&lt;&gt;"Yes"),"booked_state",IF(AND('CRM outcomes'!L94="Yes",'CRM outcomes'!J94&lt;&gt;"Yes"),"held_state","opportunity_state")),IF(D226="UNMATCHED_OR_AMBIGUOUS_AD","captured_ad_id",IF(D226="DUPLICATE_CRM_KEY","crm_record_id","source_row_id")))))</x:f>
        <x:v>source_row_id</x:v>
      </x:c>
      <x:c r="D226" t="str">
        <x:f>IF('CRM outcomes'!S94="MAPPING_EVIDENCE","",IF('CRM outcomes'!S94="","",'CRM outcomes'!S94))</x:f>
      </x:c>
      <x:c r="E226" t="str">
        <x:f>IF(D226="","","Hold")</x:f>
      </x:c>
      <x:c r="F226" t="str">
        <x:f>IF(D226="","","Resolve the cited source row and refresh the report.")</x:f>
      </x:c>
      <x:c r="G226" t="str">
        <x:f>IF(D226="","",B226&amp;" "&amp;C226&amp;" "&amp;D226)</x:f>
      </x:c>
    </x:row>
    <x:row r="227">
      <x:c r="A227" t="str">
        <x:v>crm</x:v>
      </x:c>
      <x:c r="B227" t="str">
        <x:f>IF('CRM outcomes'!A95="","",'CRM outcomes'!A95)</x:f>
      </x:c>
      <x:c r="C227" t="str">
        <x:f>IF(D227="INVALID_STAGE_STATE",IF(AND('CRM outcomes'!H95&lt;&gt;"Yes",'CRM outcomes'!H95&lt;&gt;"No",'CRM outcomes'!H95&lt;&gt;"Unknown"),"qualified_state",IF(AND('CRM outcomes'!J95&lt;&gt;"Yes",'CRM outcomes'!J95&lt;&gt;"No",'CRM outcomes'!J95&lt;&gt;"Unknown"),"booked_state",IF(AND('CRM outcomes'!L95&lt;&gt;"Yes",'CRM outcomes'!L95&lt;&gt;"No",'CRM outcomes'!L95&lt;&gt;"Unknown"),"held_state","opportunity_state"))),IF(D227="INVALID_YES_TIMESTAMP",IF(AND('CRM outcomes'!H95="Yes",OR('CRM outcomes'!I95="",'CRM outcomes'!I95&lt;'CRM outcomes'!D95,'CRM outcomes'!I95&gt;'Report setup'!$B$9)),"qualified_at",IF(AND('CRM outcomes'!J95="Yes",OR('CRM outcomes'!K95="",'CRM outcomes'!K95&lt;'CRM outcomes'!D95,'CRM outcomes'!K95&gt;'Report setup'!$B$9)),"booked_at",IF(AND('CRM outcomes'!L95="Yes",OR('CRM outcomes'!M95="",'CRM outcomes'!M95&lt;'CRM outcomes'!D95,'CRM outcomes'!M95&gt;'Report setup'!$B$9)),"held_at","opportunity_at"))),IF(D227="PARENT_NOT_YES",IF(AND('CRM outcomes'!J95="Yes",'CRM outcomes'!H95&lt;&gt;"Yes"),"booked_state",IF(AND('CRM outcomes'!L95="Yes",'CRM outcomes'!J95&lt;&gt;"Yes"),"held_state","opportunity_state")),IF(D227="UNMATCHED_OR_AMBIGUOUS_AD","captured_ad_id",IF(D227="DUPLICATE_CRM_KEY","crm_record_id","source_row_id")))))</x:f>
        <x:v>source_row_id</x:v>
      </x:c>
      <x:c r="D227" t="str">
        <x:f>IF('CRM outcomes'!S95="MAPPING_EVIDENCE","",IF('CRM outcomes'!S95="","",'CRM outcomes'!S95))</x:f>
      </x:c>
      <x:c r="E227" t="str">
        <x:f>IF(D227="","","Hold")</x:f>
      </x:c>
      <x:c r="F227" t="str">
        <x:f>IF(D227="","","Resolve the cited source row and refresh the report.")</x:f>
      </x:c>
      <x:c r="G227" t="str">
        <x:f>IF(D227="","",B227&amp;" "&amp;C227&amp;" "&amp;D227)</x:f>
      </x:c>
    </x:row>
    <x:row r="228">
      <x:c r="A228" t="str">
        <x:v>crm</x:v>
      </x:c>
      <x:c r="B228" t="str">
        <x:f>IF('CRM outcomes'!A96="","",'CRM outcomes'!A96)</x:f>
      </x:c>
      <x:c r="C228" t="str">
        <x:f>IF(D228="INVALID_STAGE_STATE",IF(AND('CRM outcomes'!H96&lt;&gt;"Yes",'CRM outcomes'!H96&lt;&gt;"No",'CRM outcomes'!H96&lt;&gt;"Unknown"),"qualified_state",IF(AND('CRM outcomes'!J96&lt;&gt;"Yes",'CRM outcomes'!J96&lt;&gt;"No",'CRM outcomes'!J96&lt;&gt;"Unknown"),"booked_state",IF(AND('CRM outcomes'!L96&lt;&gt;"Yes",'CRM outcomes'!L96&lt;&gt;"No",'CRM outcomes'!L96&lt;&gt;"Unknown"),"held_state","opportunity_state"))),IF(D228="INVALID_YES_TIMESTAMP",IF(AND('CRM outcomes'!H96="Yes",OR('CRM outcomes'!I96="",'CRM outcomes'!I96&lt;'CRM outcomes'!D96,'CRM outcomes'!I96&gt;'Report setup'!$B$9)),"qualified_at",IF(AND('CRM outcomes'!J96="Yes",OR('CRM outcomes'!K96="",'CRM outcomes'!K96&lt;'CRM outcomes'!D96,'CRM outcomes'!K96&gt;'Report setup'!$B$9)),"booked_at",IF(AND('CRM outcomes'!L96="Yes",OR('CRM outcomes'!M96="",'CRM outcomes'!M96&lt;'CRM outcomes'!D96,'CRM outcomes'!M96&gt;'Report setup'!$B$9)),"held_at","opportunity_at"))),IF(D228="PARENT_NOT_YES",IF(AND('CRM outcomes'!J96="Yes",'CRM outcomes'!H96&lt;&gt;"Yes"),"booked_state",IF(AND('CRM outcomes'!L96="Yes",'CRM outcomes'!J96&lt;&gt;"Yes"),"held_state","opportunity_state")),IF(D228="UNMATCHED_OR_AMBIGUOUS_AD","captured_ad_id",IF(D228="DUPLICATE_CRM_KEY","crm_record_id","source_row_id")))))</x:f>
        <x:v>source_row_id</x:v>
      </x:c>
      <x:c r="D228" t="str">
        <x:f>IF('CRM outcomes'!S96="MAPPING_EVIDENCE","",IF('CRM outcomes'!S96="","",'CRM outcomes'!S96))</x:f>
      </x:c>
      <x:c r="E228" t="str">
        <x:f>IF(D228="","","Hold")</x:f>
      </x:c>
      <x:c r="F228" t="str">
        <x:f>IF(D228="","","Resolve the cited source row and refresh the report.")</x:f>
      </x:c>
      <x:c r="G228" t="str">
        <x:f>IF(D228="","",B228&amp;" "&amp;C228&amp;" "&amp;D228)</x:f>
      </x:c>
    </x:row>
    <x:row r="229">
      <x:c r="A229" t="str">
        <x:v>crm</x:v>
      </x:c>
      <x:c r="B229" t="str">
        <x:f>IF('CRM outcomes'!A97="","",'CRM outcomes'!A97)</x:f>
      </x:c>
      <x:c r="C229" t="str">
        <x:f>IF(D229="INVALID_STAGE_STATE",IF(AND('CRM outcomes'!H97&lt;&gt;"Yes",'CRM outcomes'!H97&lt;&gt;"No",'CRM outcomes'!H97&lt;&gt;"Unknown"),"qualified_state",IF(AND('CRM outcomes'!J97&lt;&gt;"Yes",'CRM outcomes'!J97&lt;&gt;"No",'CRM outcomes'!J97&lt;&gt;"Unknown"),"booked_state",IF(AND('CRM outcomes'!L97&lt;&gt;"Yes",'CRM outcomes'!L97&lt;&gt;"No",'CRM outcomes'!L97&lt;&gt;"Unknown"),"held_state","opportunity_state"))),IF(D229="INVALID_YES_TIMESTAMP",IF(AND('CRM outcomes'!H97="Yes",OR('CRM outcomes'!I97="",'CRM outcomes'!I97&lt;'CRM outcomes'!D97,'CRM outcomes'!I97&gt;'Report setup'!$B$9)),"qualified_at",IF(AND('CRM outcomes'!J97="Yes",OR('CRM outcomes'!K97="",'CRM outcomes'!K97&lt;'CRM outcomes'!D97,'CRM outcomes'!K97&gt;'Report setup'!$B$9)),"booked_at",IF(AND('CRM outcomes'!L97="Yes",OR('CRM outcomes'!M97="",'CRM outcomes'!M97&lt;'CRM outcomes'!D97,'CRM outcomes'!M97&gt;'Report setup'!$B$9)),"held_at","opportunity_at"))),IF(D229="PARENT_NOT_YES",IF(AND('CRM outcomes'!J97="Yes",'CRM outcomes'!H97&lt;&gt;"Yes"),"booked_state",IF(AND('CRM outcomes'!L97="Yes",'CRM outcomes'!J97&lt;&gt;"Yes"),"held_state","opportunity_state")),IF(D229="UNMATCHED_OR_AMBIGUOUS_AD","captured_ad_id",IF(D229="DUPLICATE_CRM_KEY","crm_record_id","source_row_id")))))</x:f>
        <x:v>source_row_id</x:v>
      </x:c>
      <x:c r="D229" t="str">
        <x:f>IF('CRM outcomes'!S97="MAPPING_EVIDENCE","",IF('CRM outcomes'!S97="","",'CRM outcomes'!S97))</x:f>
      </x:c>
      <x:c r="E229" t="str">
        <x:f>IF(D229="","","Hold")</x:f>
      </x:c>
      <x:c r="F229" t="str">
        <x:f>IF(D229="","","Resolve the cited source row and refresh the report.")</x:f>
      </x:c>
      <x:c r="G229" t="str">
        <x:f>IF(D229="","",B229&amp;" "&amp;C229&amp;" "&amp;D229)</x:f>
      </x:c>
    </x:row>
    <x:row r="230">
      <x:c r="A230" t="str">
        <x:v>crm</x:v>
      </x:c>
      <x:c r="B230" t="str">
        <x:f>IF('CRM outcomes'!A98="","",'CRM outcomes'!A98)</x:f>
      </x:c>
      <x:c r="C230" t="str">
        <x:f>IF(D230="INVALID_STAGE_STATE",IF(AND('CRM outcomes'!H98&lt;&gt;"Yes",'CRM outcomes'!H98&lt;&gt;"No",'CRM outcomes'!H98&lt;&gt;"Unknown"),"qualified_state",IF(AND('CRM outcomes'!J98&lt;&gt;"Yes",'CRM outcomes'!J98&lt;&gt;"No",'CRM outcomes'!J98&lt;&gt;"Unknown"),"booked_state",IF(AND('CRM outcomes'!L98&lt;&gt;"Yes",'CRM outcomes'!L98&lt;&gt;"No",'CRM outcomes'!L98&lt;&gt;"Unknown"),"held_state","opportunity_state"))),IF(D230="INVALID_YES_TIMESTAMP",IF(AND('CRM outcomes'!H98="Yes",OR('CRM outcomes'!I98="",'CRM outcomes'!I98&lt;'CRM outcomes'!D98,'CRM outcomes'!I98&gt;'Report setup'!$B$9)),"qualified_at",IF(AND('CRM outcomes'!J98="Yes",OR('CRM outcomes'!K98="",'CRM outcomes'!K98&lt;'CRM outcomes'!D98,'CRM outcomes'!K98&gt;'Report setup'!$B$9)),"booked_at",IF(AND('CRM outcomes'!L98="Yes",OR('CRM outcomes'!M98="",'CRM outcomes'!M98&lt;'CRM outcomes'!D98,'CRM outcomes'!M98&gt;'Report setup'!$B$9)),"held_at","opportunity_at"))),IF(D230="PARENT_NOT_YES",IF(AND('CRM outcomes'!J98="Yes",'CRM outcomes'!H98&lt;&gt;"Yes"),"booked_state",IF(AND('CRM outcomes'!L98="Yes",'CRM outcomes'!J98&lt;&gt;"Yes"),"held_state","opportunity_state")),IF(D230="UNMATCHED_OR_AMBIGUOUS_AD","captured_ad_id",IF(D230="DUPLICATE_CRM_KEY","crm_record_id","source_row_id")))))</x:f>
        <x:v>source_row_id</x:v>
      </x:c>
      <x:c r="D230" t="str">
        <x:f>IF('CRM outcomes'!S98="MAPPING_EVIDENCE","",IF('CRM outcomes'!S98="","",'CRM outcomes'!S98))</x:f>
      </x:c>
      <x:c r="E230" t="str">
        <x:f>IF(D230="","","Hold")</x:f>
      </x:c>
      <x:c r="F230" t="str">
        <x:f>IF(D230="","","Resolve the cited source row and refresh the report.")</x:f>
      </x:c>
      <x:c r="G230" t="str">
        <x:f>IF(D230="","",B230&amp;" "&amp;C230&amp;" "&amp;D230)</x:f>
      </x:c>
    </x:row>
    <x:row r="231">
      <x:c r="A231" t="str">
        <x:v>crm</x:v>
      </x:c>
      <x:c r="B231" t="str">
        <x:f>IF('CRM outcomes'!A99="","",'CRM outcomes'!A99)</x:f>
      </x:c>
      <x:c r="C231" t="str">
        <x:f>IF(D231="INVALID_STAGE_STATE",IF(AND('CRM outcomes'!H99&lt;&gt;"Yes",'CRM outcomes'!H99&lt;&gt;"No",'CRM outcomes'!H99&lt;&gt;"Unknown"),"qualified_state",IF(AND('CRM outcomes'!J99&lt;&gt;"Yes",'CRM outcomes'!J99&lt;&gt;"No",'CRM outcomes'!J99&lt;&gt;"Unknown"),"booked_state",IF(AND('CRM outcomes'!L99&lt;&gt;"Yes",'CRM outcomes'!L99&lt;&gt;"No",'CRM outcomes'!L99&lt;&gt;"Unknown"),"held_state","opportunity_state"))),IF(D231="INVALID_YES_TIMESTAMP",IF(AND('CRM outcomes'!H99="Yes",OR('CRM outcomes'!I99="",'CRM outcomes'!I99&lt;'CRM outcomes'!D99,'CRM outcomes'!I99&gt;'Report setup'!$B$9)),"qualified_at",IF(AND('CRM outcomes'!J99="Yes",OR('CRM outcomes'!K99="",'CRM outcomes'!K99&lt;'CRM outcomes'!D99,'CRM outcomes'!K99&gt;'Report setup'!$B$9)),"booked_at",IF(AND('CRM outcomes'!L99="Yes",OR('CRM outcomes'!M99="",'CRM outcomes'!M99&lt;'CRM outcomes'!D99,'CRM outcomes'!M99&gt;'Report setup'!$B$9)),"held_at","opportunity_at"))),IF(D231="PARENT_NOT_YES",IF(AND('CRM outcomes'!J99="Yes",'CRM outcomes'!H99&lt;&gt;"Yes"),"booked_state",IF(AND('CRM outcomes'!L99="Yes",'CRM outcomes'!J99&lt;&gt;"Yes"),"held_state","opportunity_state")),IF(D231="UNMATCHED_OR_AMBIGUOUS_AD","captured_ad_id",IF(D231="DUPLICATE_CRM_KEY","crm_record_id","source_row_id")))))</x:f>
        <x:v>source_row_id</x:v>
      </x:c>
      <x:c r="D231" t="str">
        <x:f>IF('CRM outcomes'!S99="MAPPING_EVIDENCE","",IF('CRM outcomes'!S99="","",'CRM outcomes'!S99))</x:f>
      </x:c>
      <x:c r="E231" t="str">
        <x:f>IF(D231="","","Hold")</x:f>
      </x:c>
      <x:c r="F231" t="str">
        <x:f>IF(D231="","","Resolve the cited source row and refresh the report.")</x:f>
      </x:c>
      <x:c r="G231" t="str">
        <x:f>IF(D231="","",B231&amp;" "&amp;C231&amp;" "&amp;D231)</x:f>
      </x:c>
    </x:row>
    <x:row r="232">
      <x:c r="A232" t="str">
        <x:v>crm</x:v>
      </x:c>
      <x:c r="B232" t="str">
        <x:f>IF('CRM outcomes'!A100="","",'CRM outcomes'!A100)</x:f>
      </x:c>
      <x:c r="C232" t="str">
        <x:f>IF(D232="INVALID_STAGE_STATE",IF(AND('CRM outcomes'!H100&lt;&gt;"Yes",'CRM outcomes'!H100&lt;&gt;"No",'CRM outcomes'!H100&lt;&gt;"Unknown"),"qualified_state",IF(AND('CRM outcomes'!J100&lt;&gt;"Yes",'CRM outcomes'!J100&lt;&gt;"No",'CRM outcomes'!J100&lt;&gt;"Unknown"),"booked_state",IF(AND('CRM outcomes'!L100&lt;&gt;"Yes",'CRM outcomes'!L100&lt;&gt;"No",'CRM outcomes'!L100&lt;&gt;"Unknown"),"held_state","opportunity_state"))),IF(D232="INVALID_YES_TIMESTAMP",IF(AND('CRM outcomes'!H100="Yes",OR('CRM outcomes'!I100="",'CRM outcomes'!I100&lt;'CRM outcomes'!D100,'CRM outcomes'!I100&gt;'Report setup'!$B$9)),"qualified_at",IF(AND('CRM outcomes'!J100="Yes",OR('CRM outcomes'!K100="",'CRM outcomes'!K100&lt;'CRM outcomes'!D100,'CRM outcomes'!K100&gt;'Report setup'!$B$9)),"booked_at",IF(AND('CRM outcomes'!L100="Yes",OR('CRM outcomes'!M100="",'CRM outcomes'!M100&lt;'CRM outcomes'!D100,'CRM outcomes'!M100&gt;'Report setup'!$B$9)),"held_at","opportunity_at"))),IF(D232="PARENT_NOT_YES",IF(AND('CRM outcomes'!J100="Yes",'CRM outcomes'!H100&lt;&gt;"Yes"),"booked_state",IF(AND('CRM outcomes'!L100="Yes",'CRM outcomes'!J100&lt;&gt;"Yes"),"held_state","opportunity_state")),IF(D232="UNMATCHED_OR_AMBIGUOUS_AD","captured_ad_id",IF(D232="DUPLICATE_CRM_KEY","crm_record_id","source_row_id")))))</x:f>
        <x:v>source_row_id</x:v>
      </x:c>
      <x:c r="D232" t="str">
        <x:f>IF('CRM outcomes'!S100="MAPPING_EVIDENCE","",IF('CRM outcomes'!S100="","",'CRM outcomes'!S100))</x:f>
      </x:c>
      <x:c r="E232" t="str">
        <x:f>IF(D232="","","Hold")</x:f>
      </x:c>
      <x:c r="F232" t="str">
        <x:f>IF(D232="","","Resolve the cited source row and refresh the report.")</x:f>
      </x:c>
      <x:c r="G232" t="str">
        <x:f>IF(D232="","",B232&amp;" "&amp;C232&amp;" "&amp;D232)</x:f>
      </x:c>
    </x:row>
    <x:row r="233">
      <x:c r="A233" t="str">
        <x:v>crm</x:v>
      </x:c>
      <x:c r="B233" t="str">
        <x:f>IF('CRM outcomes'!A101="","",'CRM outcomes'!A101)</x:f>
      </x:c>
      <x:c r="C233" t="str">
        <x:f>IF(D233="INVALID_STAGE_STATE",IF(AND('CRM outcomes'!H101&lt;&gt;"Yes",'CRM outcomes'!H101&lt;&gt;"No",'CRM outcomes'!H101&lt;&gt;"Unknown"),"qualified_state",IF(AND('CRM outcomes'!J101&lt;&gt;"Yes",'CRM outcomes'!J101&lt;&gt;"No",'CRM outcomes'!J101&lt;&gt;"Unknown"),"booked_state",IF(AND('CRM outcomes'!L101&lt;&gt;"Yes",'CRM outcomes'!L101&lt;&gt;"No",'CRM outcomes'!L101&lt;&gt;"Unknown"),"held_state","opportunity_state"))),IF(D233="INVALID_YES_TIMESTAMP",IF(AND('CRM outcomes'!H101="Yes",OR('CRM outcomes'!I101="",'CRM outcomes'!I101&lt;'CRM outcomes'!D101,'CRM outcomes'!I101&gt;'Report setup'!$B$9)),"qualified_at",IF(AND('CRM outcomes'!J101="Yes",OR('CRM outcomes'!K101="",'CRM outcomes'!K101&lt;'CRM outcomes'!D101,'CRM outcomes'!K101&gt;'Report setup'!$B$9)),"booked_at",IF(AND('CRM outcomes'!L101="Yes",OR('CRM outcomes'!M101="",'CRM outcomes'!M101&lt;'CRM outcomes'!D101,'CRM outcomes'!M101&gt;'Report setup'!$B$9)),"held_at","opportunity_at"))),IF(D233="PARENT_NOT_YES",IF(AND('CRM outcomes'!J101="Yes",'CRM outcomes'!H101&lt;&gt;"Yes"),"booked_state",IF(AND('CRM outcomes'!L101="Yes",'CRM outcomes'!J101&lt;&gt;"Yes"),"held_state","opportunity_state")),IF(D233="UNMATCHED_OR_AMBIGUOUS_AD","captured_ad_id",IF(D233="DUPLICATE_CRM_KEY","crm_record_id","source_row_id")))))</x:f>
        <x:v>source_row_id</x:v>
      </x:c>
      <x:c r="D233" t="str">
        <x:f>IF('CRM outcomes'!S101="MAPPING_EVIDENCE","",IF('CRM outcomes'!S101="","",'CRM outcomes'!S101))</x:f>
      </x:c>
      <x:c r="E233" t="str">
        <x:f>IF(D233="","","Hold")</x:f>
      </x:c>
      <x:c r="F233" t="str">
        <x:f>IF(D233="","","Resolve the cited source row and refresh the report.")</x:f>
      </x:c>
      <x:c r="G233" t="str">
        <x:f>IF(D233="","",B233&amp;" "&amp;C233&amp;" "&amp;D233)</x:f>
      </x:c>
    </x:row>
    <x:row r="234">
      <x:c r="A234" t="str">
        <x:v>mapping</x:v>
      </x:c>
      <x:c r="B234" t="str">
        <x:f>IF('Mappings'!A2="","",IFERROR(INDEX('CRM outcomes'!$A$2:$A$101,MATCH('Mappings'!A2,'CRM outcomes'!$C$2:$C$101,0)),'Mappings'!A2))</x:f>
      </x:c>
      <x:c r="C234" t="str">
        <x:f>IF(D234="METHOD_NOT_PROVENANCE","mapping_method","crm_record_id")</x:f>
        <x:v>crm_record_id</x:v>
      </x:c>
      <x:c r="D234" t="str">
        <x:f>IF('Mappings'!E2="","",'Mappings'!E2)</x:f>
      </x:c>
      <x:c r="E234" t="str">
        <x:f>IF(D234="","","Hold")</x:f>
      </x:c>
      <x:c r="F234" t="str">
        <x:f>IF(D234="","","Resolve the cited source row and refresh the report.")</x:f>
      </x:c>
      <x:c r="G234" t="str">
        <x:f>IF(D234="","",B234&amp;" "&amp;C234&amp;" "&amp;D234)</x:f>
      </x:c>
    </x:row>
    <x:row r="235">
      <x:c r="A235" t="str">
        <x:v>mapping</x:v>
      </x:c>
      <x:c r="B235" t="str">
        <x:f>IF('Mappings'!A3="","",IFERROR(INDEX('CRM outcomes'!$A$2:$A$101,MATCH('Mappings'!A3,'CRM outcomes'!$C$2:$C$101,0)),'Mappings'!A3))</x:f>
      </x:c>
      <x:c r="C235" t="str">
        <x:f>IF(D235="METHOD_NOT_PROVENANCE","mapping_method","crm_record_id")</x:f>
        <x:v>crm_record_id</x:v>
      </x:c>
      <x:c r="D235" t="str">
        <x:f>IF('Mappings'!E3="","",'Mappings'!E3)</x:f>
      </x:c>
      <x:c r="E235" t="str">
        <x:f>IF(D235="","","Hold")</x:f>
      </x:c>
      <x:c r="F235" t="str">
        <x:f>IF(D235="","","Resolve the cited source row and refresh the report.")</x:f>
      </x:c>
      <x:c r="G235" t="str">
        <x:f>IF(D235="","",B235&amp;" "&amp;C235&amp;" "&amp;D235)</x:f>
      </x:c>
    </x:row>
    <x:row r="236">
      <x:c r="A236" t="str">
        <x:v>mapping</x:v>
      </x:c>
      <x:c r="B236" t="str">
        <x:f>IF('Mappings'!A4="","",IFERROR(INDEX('CRM outcomes'!$A$2:$A$101,MATCH('Mappings'!A4,'CRM outcomes'!$C$2:$C$101,0)),'Mappings'!A4))</x:f>
      </x:c>
      <x:c r="C236" t="str">
        <x:f>IF(D236="METHOD_NOT_PROVENANCE","mapping_method","crm_record_id")</x:f>
        <x:v>crm_record_id</x:v>
      </x:c>
      <x:c r="D236" t="str">
        <x:f>IF('Mappings'!E4="","",'Mappings'!E4)</x:f>
      </x:c>
      <x:c r="E236" t="str">
        <x:f>IF(D236="","","Hold")</x:f>
      </x:c>
      <x:c r="F236" t="str">
        <x:f>IF(D236="","","Resolve the cited source row and refresh the report.")</x:f>
      </x:c>
      <x:c r="G236" t="str">
        <x:f>IF(D236="","",B236&amp;" "&amp;C236&amp;" "&amp;D236)</x:f>
      </x:c>
    </x:row>
    <x:row r="237">
      <x:c r="A237" t="str">
        <x:v>mapping</x:v>
      </x:c>
      <x:c r="B237" t="str">
        <x:f>IF('Mappings'!A5="","",IFERROR(INDEX('CRM outcomes'!$A$2:$A$101,MATCH('Mappings'!A5,'CRM outcomes'!$C$2:$C$101,0)),'Mappings'!A5))</x:f>
      </x:c>
      <x:c r="C237" t="str">
        <x:f>IF(D237="METHOD_NOT_PROVENANCE","mapping_method","crm_record_id")</x:f>
        <x:v>crm_record_id</x:v>
      </x:c>
      <x:c r="D237" t="str">
        <x:f>IF('Mappings'!E5="","",'Mappings'!E5)</x:f>
      </x:c>
      <x:c r="E237" t="str">
        <x:f>IF(D237="","","Hold")</x:f>
      </x:c>
      <x:c r="F237" t="str">
        <x:f>IF(D237="","","Resolve the cited source row and refresh the report.")</x:f>
      </x:c>
      <x:c r="G237" t="str">
        <x:f>IF(D237="","",B237&amp;" "&amp;C237&amp;" "&amp;D237)</x:f>
      </x:c>
    </x:row>
    <x:row r="238">
      <x:c r="A238" t="str">
        <x:v>mapping</x:v>
      </x:c>
      <x:c r="B238" t="str">
        <x:f>IF('Mappings'!A6="","",IFERROR(INDEX('CRM outcomes'!$A$2:$A$101,MATCH('Mappings'!A6,'CRM outcomes'!$C$2:$C$101,0)),'Mappings'!A6))</x:f>
      </x:c>
      <x:c r="C238" t="str">
        <x:f>IF(D238="METHOD_NOT_PROVENANCE","mapping_method","crm_record_id")</x:f>
        <x:v>crm_record_id</x:v>
      </x:c>
      <x:c r="D238" t="str">
        <x:f>IF('Mappings'!E6="","",'Mappings'!E6)</x:f>
      </x:c>
      <x:c r="E238" t="str">
        <x:f>IF(D238="","","Hold")</x:f>
      </x:c>
      <x:c r="F238" t="str">
        <x:f>IF(D238="","","Resolve the cited source row and refresh the report.")</x:f>
      </x:c>
      <x:c r="G238" t="str">
        <x:f>IF(D238="","",B238&amp;" "&amp;C238&amp;" "&amp;D238)</x:f>
      </x:c>
    </x:row>
    <x:row r="239">
      <x:c r="A239" t="str">
        <x:v>mapping</x:v>
      </x:c>
      <x:c r="B239" t="str">
        <x:f>IF('Mappings'!A7="","",IFERROR(INDEX('CRM outcomes'!$A$2:$A$101,MATCH('Mappings'!A7,'CRM outcomes'!$C$2:$C$101,0)),'Mappings'!A7))</x:f>
      </x:c>
      <x:c r="C239" t="str">
        <x:f>IF(D239="METHOD_NOT_PROVENANCE","mapping_method","crm_record_id")</x:f>
        <x:v>crm_record_id</x:v>
      </x:c>
      <x:c r="D239" t="str">
        <x:f>IF('Mappings'!E7="","",'Mappings'!E7)</x:f>
      </x:c>
      <x:c r="E239" t="str">
        <x:f>IF(D239="","","Hold")</x:f>
      </x:c>
      <x:c r="F239" t="str">
        <x:f>IF(D239="","","Resolve the cited source row and refresh the report.")</x:f>
      </x:c>
      <x:c r="G239" t="str">
        <x:f>IF(D239="","",B239&amp;" "&amp;C239&amp;" "&amp;D239)</x:f>
      </x:c>
    </x:row>
    <x:row r="240">
      <x:c r="A240" t="str">
        <x:v>mapping</x:v>
      </x:c>
      <x:c r="B240" t="str">
        <x:f>IF('Mappings'!A8="","",IFERROR(INDEX('CRM outcomes'!$A$2:$A$101,MATCH('Mappings'!A8,'CRM outcomes'!$C$2:$C$101,0)),'Mappings'!A8))</x:f>
      </x:c>
      <x:c r="C240" t="str">
        <x:f>IF(D240="METHOD_NOT_PROVENANCE","mapping_method","crm_record_id")</x:f>
        <x:v>crm_record_id</x:v>
      </x:c>
      <x:c r="D240" t="str">
        <x:f>IF('Mappings'!E8="","",'Mappings'!E8)</x:f>
      </x:c>
      <x:c r="E240" t="str">
        <x:f>IF(D240="","","Hold")</x:f>
      </x:c>
      <x:c r="F240" t="str">
        <x:f>IF(D240="","","Resolve the cited source row and refresh the report.")</x:f>
      </x:c>
      <x:c r="G240" t="str">
        <x:f>IF(D240="","",B240&amp;" "&amp;C240&amp;" "&amp;D240)</x:f>
      </x:c>
    </x:row>
    <x:row r="241">
      <x:c r="A241" t="str">
        <x:v>mapping</x:v>
      </x:c>
      <x:c r="B241" t="str">
        <x:f>IF('Mappings'!A9="","",IFERROR(INDEX('CRM outcomes'!$A$2:$A$101,MATCH('Mappings'!A9,'CRM outcomes'!$C$2:$C$101,0)),'Mappings'!A9))</x:f>
      </x:c>
      <x:c r="C241" t="str">
        <x:f>IF(D241="METHOD_NOT_PROVENANCE","mapping_method","crm_record_id")</x:f>
        <x:v>crm_record_id</x:v>
      </x:c>
      <x:c r="D241" t="str">
        <x:f>IF('Mappings'!E9="","",'Mappings'!E9)</x:f>
      </x:c>
      <x:c r="E241" t="str">
        <x:f>IF(D241="","","Hold")</x:f>
      </x:c>
      <x:c r="F241" t="str">
        <x:f>IF(D241="","","Resolve the cited source row and refresh the report.")</x:f>
      </x:c>
      <x:c r="G241" t="str">
        <x:f>IF(D241="","",B241&amp;" "&amp;C241&amp;" "&amp;D241)</x:f>
      </x:c>
    </x:row>
    <x:row r="242">
      <x:c r="A242" t="str">
        <x:v>mapping</x:v>
      </x:c>
      <x:c r="B242" t="str">
        <x:f>IF('Mappings'!A10="","",IFERROR(INDEX('CRM outcomes'!$A$2:$A$101,MATCH('Mappings'!A10,'CRM outcomes'!$C$2:$C$101,0)),'Mappings'!A10))</x:f>
      </x:c>
      <x:c r="C242" t="str">
        <x:f>IF(D242="METHOD_NOT_PROVENANCE","mapping_method","crm_record_id")</x:f>
        <x:v>crm_record_id</x:v>
      </x:c>
      <x:c r="D242" t="str">
        <x:f>IF('Mappings'!E10="","",'Mappings'!E10)</x:f>
      </x:c>
      <x:c r="E242" t="str">
        <x:f>IF(D242="","","Hold")</x:f>
      </x:c>
      <x:c r="F242" t="str">
        <x:f>IF(D242="","","Resolve the cited source row and refresh the report.")</x:f>
      </x:c>
      <x:c r="G242" t="str">
        <x:f>IF(D242="","",B242&amp;" "&amp;C242&amp;" "&amp;D242)</x:f>
      </x:c>
    </x:row>
    <x:row r="243">
      <x:c r="A243" t="str">
        <x:v>mapping</x:v>
      </x:c>
      <x:c r="B243" t="str">
        <x:f>IF('Mappings'!A11="","",IFERROR(INDEX('CRM outcomes'!$A$2:$A$101,MATCH('Mappings'!A11,'CRM outcomes'!$C$2:$C$101,0)),'Mappings'!A11))</x:f>
      </x:c>
      <x:c r="C243" t="str">
        <x:f>IF(D243="METHOD_NOT_PROVENANCE","mapping_method","crm_record_id")</x:f>
        <x:v>crm_record_id</x:v>
      </x:c>
      <x:c r="D243" t="str">
        <x:f>IF('Mappings'!E11="","",'Mappings'!E11)</x:f>
      </x:c>
      <x:c r="E243" t="str">
        <x:f>IF(D243="","","Hold")</x:f>
      </x:c>
      <x:c r="F243" t="str">
        <x:f>IF(D243="","","Resolve the cited source row and refresh the report.")</x:f>
      </x:c>
      <x:c r="G243" t="str">
        <x:f>IF(D243="","",B243&amp;" "&amp;C243&amp;" "&amp;D243)</x:f>
      </x:c>
    </x:row>
    <x:row r="244">
      <x:c r="A244" t="str">
        <x:v>mapping</x:v>
      </x:c>
      <x:c r="B244" t="str">
        <x:f>IF('Mappings'!A12="","",IFERROR(INDEX('CRM outcomes'!$A$2:$A$101,MATCH('Mappings'!A12,'CRM outcomes'!$C$2:$C$101,0)),'Mappings'!A12))</x:f>
      </x:c>
      <x:c r="C244" t="str">
        <x:f>IF(D244="METHOD_NOT_PROVENANCE","mapping_method","crm_record_id")</x:f>
        <x:v>crm_record_id</x:v>
      </x:c>
      <x:c r="D244" t="str">
        <x:f>IF('Mappings'!E12="","",'Mappings'!E12)</x:f>
      </x:c>
      <x:c r="E244" t="str">
        <x:f>IF(D244="","","Hold")</x:f>
      </x:c>
      <x:c r="F244" t="str">
        <x:f>IF(D244="","","Resolve the cited source row and refresh the report.")</x:f>
      </x:c>
      <x:c r="G244" t="str">
        <x:f>IF(D244="","",B244&amp;" "&amp;C244&amp;" "&amp;D244)</x:f>
      </x:c>
    </x:row>
    <x:row r="245">
      <x:c r="A245" t="str">
        <x:v>mapping</x:v>
      </x:c>
      <x:c r="B245" t="str">
        <x:f>IF('Mappings'!A13="","",IFERROR(INDEX('CRM outcomes'!$A$2:$A$101,MATCH('Mappings'!A13,'CRM outcomes'!$C$2:$C$101,0)),'Mappings'!A13))</x:f>
      </x:c>
      <x:c r="C245" t="str">
        <x:f>IF(D245="METHOD_NOT_PROVENANCE","mapping_method","crm_record_id")</x:f>
        <x:v>crm_record_id</x:v>
      </x:c>
      <x:c r="D245" t="str">
        <x:f>IF('Mappings'!E13="","",'Mappings'!E13)</x:f>
      </x:c>
      <x:c r="E245" t="str">
        <x:f>IF(D245="","","Hold")</x:f>
      </x:c>
      <x:c r="F245" t="str">
        <x:f>IF(D245="","","Resolve the cited source row and refresh the report.")</x:f>
      </x:c>
      <x:c r="G245" t="str">
        <x:f>IF(D245="","",B245&amp;" "&amp;C245&amp;" "&amp;D245)</x:f>
      </x:c>
    </x:row>
    <x:row r="246">
      <x:c r="A246" t="str">
        <x:v>mapping</x:v>
      </x:c>
      <x:c r="B246" t="str">
        <x:f>IF('Mappings'!A14="","",IFERROR(INDEX('CRM outcomes'!$A$2:$A$101,MATCH('Mappings'!A14,'CRM outcomes'!$C$2:$C$101,0)),'Mappings'!A14))</x:f>
      </x:c>
      <x:c r="C246" t="str">
        <x:f>IF(D246="METHOD_NOT_PROVENANCE","mapping_method","crm_record_id")</x:f>
        <x:v>crm_record_id</x:v>
      </x:c>
      <x:c r="D246" t="str">
        <x:f>IF('Mappings'!E14="","",'Mappings'!E14)</x:f>
      </x:c>
      <x:c r="E246" t="str">
        <x:f>IF(D246="","","Hold")</x:f>
      </x:c>
      <x:c r="F246" t="str">
        <x:f>IF(D246="","","Resolve the cited source row and refresh the report.")</x:f>
      </x:c>
      <x:c r="G246" t="str">
        <x:f>IF(D246="","",B246&amp;" "&amp;C246&amp;" "&amp;D246)</x:f>
      </x:c>
    </x:row>
    <x:row r="247">
      <x:c r="A247" t="str">
        <x:v>mapping</x:v>
      </x:c>
      <x:c r="B247" t="str">
        <x:f>IF('Mappings'!A15="","",IFERROR(INDEX('CRM outcomes'!$A$2:$A$101,MATCH('Mappings'!A15,'CRM outcomes'!$C$2:$C$101,0)),'Mappings'!A15))</x:f>
      </x:c>
      <x:c r="C247" t="str">
        <x:f>IF(D247="METHOD_NOT_PROVENANCE","mapping_method","crm_record_id")</x:f>
        <x:v>crm_record_id</x:v>
      </x:c>
      <x:c r="D247" t="str">
        <x:f>IF('Mappings'!E15="","",'Mappings'!E15)</x:f>
      </x:c>
      <x:c r="E247" t="str">
        <x:f>IF(D247="","","Hold")</x:f>
      </x:c>
      <x:c r="F247" t="str">
        <x:f>IF(D247="","","Resolve the cited source row and refresh the report.")</x:f>
      </x:c>
      <x:c r="G247" t="str">
        <x:f>IF(D247="","",B247&amp;" "&amp;C247&amp;" "&amp;D247)</x:f>
      </x:c>
    </x:row>
    <x:row r="248">
      <x:c r="A248" t="str">
        <x:v>mapping</x:v>
      </x:c>
      <x:c r="B248" t="str">
        <x:f>IF('Mappings'!A16="","",IFERROR(INDEX('CRM outcomes'!$A$2:$A$101,MATCH('Mappings'!A16,'CRM outcomes'!$C$2:$C$101,0)),'Mappings'!A16))</x:f>
      </x:c>
      <x:c r="C248" t="str">
        <x:f>IF(D248="METHOD_NOT_PROVENANCE","mapping_method","crm_record_id")</x:f>
        <x:v>crm_record_id</x:v>
      </x:c>
      <x:c r="D248" t="str">
        <x:f>IF('Mappings'!E16="","",'Mappings'!E16)</x:f>
      </x:c>
      <x:c r="E248" t="str">
        <x:f>IF(D248="","","Hold")</x:f>
      </x:c>
      <x:c r="F248" t="str">
        <x:f>IF(D248="","","Resolve the cited source row and refresh the report.")</x:f>
      </x:c>
      <x:c r="G248" t="str">
        <x:f>IF(D248="","",B248&amp;" "&amp;C248&amp;" "&amp;D248)</x:f>
      </x:c>
    </x:row>
    <x:row r="249">
      <x:c r="A249" t="str">
        <x:v>mapping</x:v>
      </x:c>
      <x:c r="B249" t="str">
        <x:f>IF('Mappings'!A17="","",IFERROR(INDEX('CRM outcomes'!$A$2:$A$101,MATCH('Mappings'!A17,'CRM outcomes'!$C$2:$C$101,0)),'Mappings'!A17))</x:f>
      </x:c>
      <x:c r="C249" t="str">
        <x:f>IF(D249="METHOD_NOT_PROVENANCE","mapping_method","crm_record_id")</x:f>
        <x:v>crm_record_id</x:v>
      </x:c>
      <x:c r="D249" t="str">
        <x:f>IF('Mappings'!E17="","",'Mappings'!E17)</x:f>
      </x:c>
      <x:c r="E249" t="str">
        <x:f>IF(D249="","","Hold")</x:f>
      </x:c>
      <x:c r="F249" t="str">
        <x:f>IF(D249="","","Resolve the cited source row and refresh the report.")</x:f>
      </x:c>
      <x:c r="G249" t="str">
        <x:f>IF(D249="","",B249&amp;" "&amp;C249&amp;" "&amp;D249)</x:f>
      </x:c>
    </x:row>
    <x:row r="250">
      <x:c r="A250" t="str">
        <x:v>mapping</x:v>
      </x:c>
      <x:c r="B250" t="str">
        <x:f>IF('Mappings'!A18="","",IFERROR(INDEX('CRM outcomes'!$A$2:$A$101,MATCH('Mappings'!A18,'CRM outcomes'!$C$2:$C$101,0)),'Mappings'!A18))</x:f>
      </x:c>
      <x:c r="C250" t="str">
        <x:f>IF(D250="METHOD_NOT_PROVENANCE","mapping_method","crm_record_id")</x:f>
        <x:v>crm_record_id</x:v>
      </x:c>
      <x:c r="D250" t="str">
        <x:f>IF('Mappings'!E18="","",'Mappings'!E18)</x:f>
      </x:c>
      <x:c r="E250" t="str">
        <x:f>IF(D250="","","Hold")</x:f>
      </x:c>
      <x:c r="F250" t="str">
        <x:f>IF(D250="","","Resolve the cited source row and refresh the report.")</x:f>
      </x:c>
      <x:c r="G250" t="str">
        <x:f>IF(D250="","",B250&amp;" "&amp;C250&amp;" "&amp;D250)</x:f>
      </x:c>
    </x:row>
    <x:row r="251">
      <x:c r="A251" t="str">
        <x:v>mapping</x:v>
      </x:c>
      <x:c r="B251" t="str">
        <x:f>IF('Mappings'!A19="","",IFERROR(INDEX('CRM outcomes'!$A$2:$A$101,MATCH('Mappings'!A19,'CRM outcomes'!$C$2:$C$101,0)),'Mappings'!A19))</x:f>
      </x:c>
      <x:c r="C251" t="str">
        <x:f>IF(D251="METHOD_NOT_PROVENANCE","mapping_method","crm_record_id")</x:f>
        <x:v>crm_record_id</x:v>
      </x:c>
      <x:c r="D251" t="str">
        <x:f>IF('Mappings'!E19="","",'Mappings'!E19)</x:f>
      </x:c>
      <x:c r="E251" t="str">
        <x:f>IF(D251="","","Hold")</x:f>
      </x:c>
      <x:c r="F251" t="str">
        <x:f>IF(D251="","","Resolve the cited source row and refresh the report.")</x:f>
      </x:c>
      <x:c r="G251" t="str">
        <x:f>IF(D251="","",B251&amp;" "&amp;C251&amp;" "&amp;D251)</x:f>
      </x:c>
    </x:row>
    <x:row r="252">
      <x:c r="A252" t="str">
        <x:v>mapping</x:v>
      </x:c>
      <x:c r="B252" t="str">
        <x:f>IF('Mappings'!A20="","",IFERROR(INDEX('CRM outcomes'!$A$2:$A$101,MATCH('Mappings'!A20,'CRM outcomes'!$C$2:$C$101,0)),'Mappings'!A20))</x:f>
      </x:c>
      <x:c r="C252" t="str">
        <x:f>IF(D252="METHOD_NOT_PROVENANCE","mapping_method","crm_record_id")</x:f>
        <x:v>crm_record_id</x:v>
      </x:c>
      <x:c r="D252" t="str">
        <x:f>IF('Mappings'!E20="","",'Mappings'!E20)</x:f>
      </x:c>
      <x:c r="E252" t="str">
        <x:f>IF(D252="","","Hold")</x:f>
      </x:c>
      <x:c r="F252" t="str">
        <x:f>IF(D252="","","Resolve the cited source row and refresh the report.")</x:f>
      </x:c>
      <x:c r="G252" t="str">
        <x:f>IF(D252="","",B252&amp;" "&amp;C252&amp;" "&amp;D252)</x:f>
      </x:c>
    </x:row>
    <x:row r="253">
      <x:c r="A253" t="str">
        <x:v>mapping</x:v>
      </x:c>
      <x:c r="B253" t="str">
        <x:f>IF('Mappings'!A21="","",IFERROR(INDEX('CRM outcomes'!$A$2:$A$101,MATCH('Mappings'!A21,'CRM outcomes'!$C$2:$C$101,0)),'Mappings'!A21))</x:f>
      </x:c>
      <x:c r="C253" t="str">
        <x:f>IF(D253="METHOD_NOT_PROVENANCE","mapping_method","crm_record_id")</x:f>
        <x:v>crm_record_id</x:v>
      </x:c>
      <x:c r="D253" t="str">
        <x:f>IF('Mappings'!E21="","",'Mappings'!E21)</x:f>
      </x:c>
      <x:c r="E253" t="str">
        <x:f>IF(D253="","","Hold")</x:f>
      </x:c>
      <x:c r="F253" t="str">
        <x:f>IF(D253="","","Resolve the cited source row and refresh the report.")</x:f>
      </x:c>
      <x:c r="G253" t="str">
        <x:f>IF(D253="","",B253&amp;" "&amp;C253&amp;" "&amp;D253)</x:f>
      </x:c>
    </x:row>
    <x:row r="254">
      <x:c r="A254" t="str">
        <x:v>mapping</x:v>
      </x:c>
      <x:c r="B254" t="str">
        <x:f>IF('Mappings'!A22="","",IFERROR(INDEX('CRM outcomes'!$A$2:$A$101,MATCH('Mappings'!A22,'CRM outcomes'!$C$2:$C$101,0)),'Mappings'!A22))</x:f>
      </x:c>
      <x:c r="C254" t="str">
        <x:f>IF(D254="METHOD_NOT_PROVENANCE","mapping_method","crm_record_id")</x:f>
        <x:v>crm_record_id</x:v>
      </x:c>
      <x:c r="D254" t="str">
        <x:f>IF('Mappings'!E22="","",'Mappings'!E22)</x:f>
      </x:c>
      <x:c r="E254" t="str">
        <x:f>IF(D254="","","Hold")</x:f>
      </x:c>
      <x:c r="F254" t="str">
        <x:f>IF(D254="","","Resolve the cited source row and refresh the report.")</x:f>
      </x:c>
      <x:c r="G254" t="str">
        <x:f>IF(D254="","",B254&amp;" "&amp;C254&amp;" "&amp;D254)</x:f>
      </x:c>
    </x:row>
    <x:row r="255">
      <x:c r="A255" t="str">
        <x:v>mapping</x:v>
      </x:c>
      <x:c r="B255" t="str">
        <x:f>IF('Mappings'!A23="","",IFERROR(INDEX('CRM outcomes'!$A$2:$A$101,MATCH('Mappings'!A23,'CRM outcomes'!$C$2:$C$101,0)),'Mappings'!A23))</x:f>
      </x:c>
      <x:c r="C255" t="str">
        <x:f>IF(D255="METHOD_NOT_PROVENANCE","mapping_method","crm_record_id")</x:f>
        <x:v>crm_record_id</x:v>
      </x:c>
      <x:c r="D255" t="str">
        <x:f>IF('Mappings'!E23="","",'Mappings'!E23)</x:f>
      </x:c>
      <x:c r="E255" t="str">
        <x:f>IF(D255="","","Hold")</x:f>
      </x:c>
      <x:c r="F255" t="str">
        <x:f>IF(D255="","","Resolve the cited source row and refresh the report.")</x:f>
      </x:c>
      <x:c r="G255" t="str">
        <x:f>IF(D255="","",B255&amp;" "&amp;C255&amp;" "&amp;D255)</x:f>
      </x:c>
    </x:row>
    <x:row r="256">
      <x:c r="A256" t="str">
        <x:v>mapping</x:v>
      </x:c>
      <x:c r="B256" t="str">
        <x:f>IF('Mappings'!A24="","",IFERROR(INDEX('CRM outcomes'!$A$2:$A$101,MATCH('Mappings'!A24,'CRM outcomes'!$C$2:$C$101,0)),'Mappings'!A24))</x:f>
      </x:c>
      <x:c r="C256" t="str">
        <x:f>IF(D256="METHOD_NOT_PROVENANCE","mapping_method","crm_record_id")</x:f>
        <x:v>crm_record_id</x:v>
      </x:c>
      <x:c r="D256" t="str">
        <x:f>IF('Mappings'!E24="","",'Mappings'!E24)</x:f>
      </x:c>
      <x:c r="E256" t="str">
        <x:f>IF(D256="","","Hold")</x:f>
      </x:c>
      <x:c r="F256" t="str">
        <x:f>IF(D256="","","Resolve the cited source row and refresh the report.")</x:f>
      </x:c>
      <x:c r="G256" t="str">
        <x:f>IF(D256="","",B256&amp;" "&amp;C256&amp;" "&amp;D256)</x:f>
      </x:c>
    </x:row>
    <x:row r="257">
      <x:c r="A257" t="str">
        <x:v>mapping</x:v>
      </x:c>
      <x:c r="B257" t="str">
        <x:f>IF('Mappings'!A25="","",IFERROR(INDEX('CRM outcomes'!$A$2:$A$101,MATCH('Mappings'!A25,'CRM outcomes'!$C$2:$C$101,0)),'Mappings'!A25))</x:f>
      </x:c>
      <x:c r="C257" t="str">
        <x:f>IF(D257="METHOD_NOT_PROVENANCE","mapping_method","crm_record_id")</x:f>
        <x:v>crm_record_id</x:v>
      </x:c>
      <x:c r="D257" t="str">
        <x:f>IF('Mappings'!E25="","",'Mappings'!E25)</x:f>
      </x:c>
      <x:c r="E257" t="str">
        <x:f>IF(D257="","","Hold")</x:f>
      </x:c>
      <x:c r="F257" t="str">
        <x:f>IF(D257="","","Resolve the cited source row and refresh the report.")</x:f>
      </x:c>
      <x:c r="G257" t="str">
        <x:f>IF(D257="","",B257&amp;" "&amp;C257&amp;" "&amp;D257)</x:f>
      </x:c>
    </x:row>
    <x:row r="258">
      <x:c r="A258" t="str">
        <x:v>mapping</x:v>
      </x:c>
      <x:c r="B258" t="str">
        <x:f>IF('Mappings'!A26="","",IFERROR(INDEX('CRM outcomes'!$A$2:$A$101,MATCH('Mappings'!A26,'CRM outcomes'!$C$2:$C$101,0)),'Mappings'!A26))</x:f>
      </x:c>
      <x:c r="C258" t="str">
        <x:f>IF(D258="METHOD_NOT_PROVENANCE","mapping_method","crm_record_id")</x:f>
        <x:v>crm_record_id</x:v>
      </x:c>
      <x:c r="D258" t="str">
        <x:f>IF('Mappings'!E26="","",'Mappings'!E26)</x:f>
      </x:c>
      <x:c r="E258" t="str">
        <x:f>IF(D258="","","Hold")</x:f>
      </x:c>
      <x:c r="F258" t="str">
        <x:f>IF(D258="","","Resolve the cited source row and refresh the report.")</x:f>
      </x:c>
      <x:c r="G258" t="str">
        <x:f>IF(D258="","",B258&amp;" "&amp;C258&amp;" "&amp;D258)</x:f>
      </x:c>
    </x:row>
    <x:row r="259">
      <x:c r="A259" t="str">
        <x:v>mapping</x:v>
      </x:c>
      <x:c r="B259" t="str">
        <x:f>IF('Mappings'!A27="","",IFERROR(INDEX('CRM outcomes'!$A$2:$A$101,MATCH('Mappings'!A27,'CRM outcomes'!$C$2:$C$101,0)),'Mappings'!A27))</x:f>
      </x:c>
      <x:c r="C259" t="str">
        <x:f>IF(D259="METHOD_NOT_PROVENANCE","mapping_method","crm_record_id")</x:f>
        <x:v>crm_record_id</x:v>
      </x:c>
      <x:c r="D259" t="str">
        <x:f>IF('Mappings'!E27="","",'Mappings'!E27)</x:f>
      </x:c>
      <x:c r="E259" t="str">
        <x:f>IF(D259="","","Hold")</x:f>
      </x:c>
      <x:c r="F259" t="str">
        <x:f>IF(D259="","","Resolve the cited source row and refresh the report.")</x:f>
      </x:c>
      <x:c r="G259" t="str">
        <x:f>IF(D259="","",B259&amp;" "&amp;C259&amp;" "&amp;D259)</x:f>
      </x:c>
    </x:row>
    <x:row r="260">
      <x:c r="A260" t="str">
        <x:v>mapping</x:v>
      </x:c>
      <x:c r="B260" t="str">
        <x:f>IF('Mappings'!A28="","",IFERROR(INDEX('CRM outcomes'!$A$2:$A$101,MATCH('Mappings'!A28,'CRM outcomes'!$C$2:$C$101,0)),'Mappings'!A28))</x:f>
      </x:c>
      <x:c r="C260" t="str">
        <x:f>IF(D260="METHOD_NOT_PROVENANCE","mapping_method","crm_record_id")</x:f>
        <x:v>crm_record_id</x:v>
      </x:c>
      <x:c r="D260" t="str">
        <x:f>IF('Mappings'!E28="","",'Mappings'!E28)</x:f>
      </x:c>
      <x:c r="E260" t="str">
        <x:f>IF(D260="","","Hold")</x:f>
      </x:c>
      <x:c r="F260" t="str">
        <x:f>IF(D260="","","Resolve the cited source row and refresh the report.")</x:f>
      </x:c>
      <x:c r="G260" t="str">
        <x:f>IF(D260="","",B260&amp;" "&amp;C260&amp;" "&amp;D260)</x:f>
      </x:c>
    </x:row>
    <x:row r="261">
      <x:c r="A261" t="str">
        <x:v>mapping</x:v>
      </x:c>
      <x:c r="B261" t="str">
        <x:f>IF('Mappings'!A29="","",IFERROR(INDEX('CRM outcomes'!$A$2:$A$101,MATCH('Mappings'!A29,'CRM outcomes'!$C$2:$C$101,0)),'Mappings'!A29))</x:f>
      </x:c>
      <x:c r="C261" t="str">
        <x:f>IF(D261="METHOD_NOT_PROVENANCE","mapping_method","crm_record_id")</x:f>
        <x:v>crm_record_id</x:v>
      </x:c>
      <x:c r="D261" t="str">
        <x:f>IF('Mappings'!E29="","",'Mappings'!E29)</x:f>
      </x:c>
      <x:c r="E261" t="str">
        <x:f>IF(D261="","","Hold")</x:f>
      </x:c>
      <x:c r="F261" t="str">
        <x:f>IF(D261="","","Resolve the cited source row and refresh the report.")</x:f>
      </x:c>
      <x:c r="G261" t="str">
        <x:f>IF(D261="","",B261&amp;" "&amp;C261&amp;" "&amp;D261)</x:f>
      </x:c>
    </x:row>
    <x:row r="262">
      <x:c r="A262" t="str">
        <x:v>mapping</x:v>
      </x:c>
      <x:c r="B262" t="str">
        <x:f>IF('Mappings'!A30="","",IFERROR(INDEX('CRM outcomes'!$A$2:$A$101,MATCH('Mappings'!A30,'CRM outcomes'!$C$2:$C$101,0)),'Mappings'!A30))</x:f>
      </x:c>
      <x:c r="C262" t="str">
        <x:f>IF(D262="METHOD_NOT_PROVENANCE","mapping_method","crm_record_id")</x:f>
        <x:v>crm_record_id</x:v>
      </x:c>
      <x:c r="D262" t="str">
        <x:f>IF('Mappings'!E30="","",'Mappings'!E30)</x:f>
      </x:c>
      <x:c r="E262" t="str">
        <x:f>IF(D262="","","Hold")</x:f>
      </x:c>
      <x:c r="F262" t="str">
        <x:f>IF(D262="","","Resolve the cited source row and refresh the report.")</x:f>
      </x:c>
      <x:c r="G262" t="str">
        <x:f>IF(D262="","",B262&amp;" "&amp;C262&amp;" "&amp;D262)</x:f>
      </x:c>
    </x:row>
    <x:row r="263">
      <x:c r="A263" t="str">
        <x:v>mapping</x:v>
      </x:c>
      <x:c r="B263" t="str">
        <x:f>IF('Mappings'!A31="","",IFERROR(INDEX('CRM outcomes'!$A$2:$A$101,MATCH('Mappings'!A31,'CRM outcomes'!$C$2:$C$101,0)),'Mappings'!A31))</x:f>
      </x:c>
      <x:c r="C263" t="str">
        <x:f>IF(D263="METHOD_NOT_PROVENANCE","mapping_method","crm_record_id")</x:f>
        <x:v>crm_record_id</x:v>
      </x:c>
      <x:c r="D263" t="str">
        <x:f>IF('Mappings'!E31="","",'Mappings'!E31)</x:f>
      </x:c>
      <x:c r="E263" t="str">
        <x:f>IF(D263="","","Hold")</x:f>
      </x:c>
      <x:c r="F263" t="str">
        <x:f>IF(D263="","","Resolve the cited source row and refresh the report.")</x:f>
      </x:c>
      <x:c r="G263" t="str">
        <x:f>IF(D263="","",B263&amp;" "&amp;C263&amp;" "&amp;D263)</x:f>
      </x:c>
    </x:row>
    <x:row r="264">
      <x:c r="A264" t="str">
        <x:v>mapping</x:v>
      </x:c>
      <x:c r="B264" t="str">
        <x:f>IF('Mappings'!A32="","",IFERROR(INDEX('CRM outcomes'!$A$2:$A$101,MATCH('Mappings'!A32,'CRM outcomes'!$C$2:$C$101,0)),'Mappings'!A32))</x:f>
      </x:c>
      <x:c r="C264" t="str">
        <x:f>IF(D264="METHOD_NOT_PROVENANCE","mapping_method","crm_record_id")</x:f>
        <x:v>crm_record_id</x:v>
      </x:c>
      <x:c r="D264" t="str">
        <x:f>IF('Mappings'!E32="","",'Mappings'!E32)</x:f>
      </x:c>
      <x:c r="E264" t="str">
        <x:f>IF(D264="","","Hold")</x:f>
      </x:c>
      <x:c r="F264" t="str">
        <x:f>IF(D264="","","Resolve the cited source row and refresh the report.")</x:f>
      </x:c>
      <x:c r="G264" t="str">
        <x:f>IF(D264="","",B264&amp;" "&amp;C264&amp;" "&amp;D264)</x:f>
      </x:c>
    </x:row>
    <x:row r="265">
      <x:c r="A265" t="str">
        <x:v>mapping</x:v>
      </x:c>
      <x:c r="B265" t="str">
        <x:f>IF('Mappings'!A33="","",IFERROR(INDEX('CRM outcomes'!$A$2:$A$101,MATCH('Mappings'!A33,'CRM outcomes'!$C$2:$C$101,0)),'Mappings'!A33))</x:f>
      </x:c>
      <x:c r="C265" t="str">
        <x:f>IF(D265="METHOD_NOT_PROVENANCE","mapping_method","crm_record_id")</x:f>
        <x:v>crm_record_id</x:v>
      </x:c>
      <x:c r="D265" t="str">
        <x:f>IF('Mappings'!E33="","",'Mappings'!E33)</x:f>
      </x:c>
      <x:c r="E265" t="str">
        <x:f>IF(D265="","","Hold")</x:f>
      </x:c>
      <x:c r="F265" t="str">
        <x:f>IF(D265="","","Resolve the cited source row and refresh the report.")</x:f>
      </x:c>
      <x:c r="G265" t="str">
        <x:f>IF(D265="","",B265&amp;" "&amp;C265&amp;" "&amp;D265)</x:f>
      </x:c>
    </x:row>
    <x:row r="266">
      <x:c r="A266" t="str">
        <x:v>mapping</x:v>
      </x:c>
      <x:c r="B266" t="str">
        <x:f>IF('Mappings'!A34="","",IFERROR(INDEX('CRM outcomes'!$A$2:$A$101,MATCH('Mappings'!A34,'CRM outcomes'!$C$2:$C$101,0)),'Mappings'!A34))</x:f>
      </x:c>
      <x:c r="C266" t="str">
        <x:f>IF(D266="METHOD_NOT_PROVENANCE","mapping_method","crm_record_id")</x:f>
        <x:v>crm_record_id</x:v>
      </x:c>
      <x:c r="D266" t="str">
        <x:f>IF('Mappings'!E34="","",'Mappings'!E34)</x:f>
      </x:c>
      <x:c r="E266" t="str">
        <x:f>IF(D266="","","Hold")</x:f>
      </x:c>
      <x:c r="F266" t="str">
        <x:f>IF(D266="","","Resolve the cited source row and refresh the report.")</x:f>
      </x:c>
      <x:c r="G266" t="str">
        <x:f>IF(D266="","",B266&amp;" "&amp;C266&amp;" "&amp;D266)</x:f>
      </x:c>
    </x:row>
    <x:row r="267">
      <x:c r="A267" t="str">
        <x:v>mapping</x:v>
      </x:c>
      <x:c r="B267" t="str">
        <x:f>IF('Mappings'!A35="","",IFERROR(INDEX('CRM outcomes'!$A$2:$A$101,MATCH('Mappings'!A35,'CRM outcomes'!$C$2:$C$101,0)),'Mappings'!A35))</x:f>
      </x:c>
      <x:c r="C267" t="str">
        <x:f>IF(D267="METHOD_NOT_PROVENANCE","mapping_method","crm_record_id")</x:f>
        <x:v>crm_record_id</x:v>
      </x:c>
      <x:c r="D267" t="str">
        <x:f>IF('Mappings'!E35="","",'Mappings'!E35)</x:f>
      </x:c>
      <x:c r="E267" t="str">
        <x:f>IF(D267="","","Hold")</x:f>
      </x:c>
      <x:c r="F267" t="str">
        <x:f>IF(D267="","","Resolve the cited source row and refresh the report.")</x:f>
      </x:c>
      <x:c r="G267" t="str">
        <x:f>IF(D267="","",B267&amp;" "&amp;C267&amp;" "&amp;D267)</x:f>
      </x:c>
    </x:row>
    <x:row r="268">
      <x:c r="A268" t="str">
        <x:v>mapping</x:v>
      </x:c>
      <x:c r="B268" t="str">
        <x:f>IF('Mappings'!A36="","",IFERROR(INDEX('CRM outcomes'!$A$2:$A$101,MATCH('Mappings'!A36,'CRM outcomes'!$C$2:$C$101,0)),'Mappings'!A36))</x:f>
      </x:c>
      <x:c r="C268" t="str">
        <x:f>IF(D268="METHOD_NOT_PROVENANCE","mapping_method","crm_record_id")</x:f>
        <x:v>crm_record_id</x:v>
      </x:c>
      <x:c r="D268" t="str">
        <x:f>IF('Mappings'!E36="","",'Mappings'!E36)</x:f>
      </x:c>
      <x:c r="E268" t="str">
        <x:f>IF(D268="","","Hold")</x:f>
      </x:c>
      <x:c r="F268" t="str">
        <x:f>IF(D268="","","Resolve the cited source row and refresh the report.")</x:f>
      </x:c>
      <x:c r="G268" t="str">
        <x:f>IF(D268="","",B268&amp;" "&amp;C268&amp;" "&amp;D268)</x:f>
      </x:c>
    </x:row>
    <x:row r="269">
      <x:c r="A269" t="str">
        <x:v>mapping</x:v>
      </x:c>
      <x:c r="B269" t="str">
        <x:f>IF('Mappings'!A37="","",IFERROR(INDEX('CRM outcomes'!$A$2:$A$101,MATCH('Mappings'!A37,'CRM outcomes'!$C$2:$C$101,0)),'Mappings'!A37))</x:f>
      </x:c>
      <x:c r="C269" t="str">
        <x:f>IF(D269="METHOD_NOT_PROVENANCE","mapping_method","crm_record_id")</x:f>
        <x:v>crm_record_id</x:v>
      </x:c>
      <x:c r="D269" t="str">
        <x:f>IF('Mappings'!E37="","",'Mappings'!E37)</x:f>
      </x:c>
      <x:c r="E269" t="str">
        <x:f>IF(D269="","","Hold")</x:f>
      </x:c>
      <x:c r="F269" t="str">
        <x:f>IF(D269="","","Resolve the cited source row and refresh the report.")</x:f>
      </x:c>
      <x:c r="G269" t="str">
        <x:f>IF(D269="","",B269&amp;" "&amp;C269&amp;" "&amp;D269)</x:f>
      </x:c>
    </x:row>
    <x:row r="270">
      <x:c r="A270" t="str">
        <x:v>mapping</x:v>
      </x:c>
      <x:c r="B270" t="str">
        <x:f>IF('Mappings'!A38="","",IFERROR(INDEX('CRM outcomes'!$A$2:$A$101,MATCH('Mappings'!A38,'CRM outcomes'!$C$2:$C$101,0)),'Mappings'!A38))</x:f>
      </x:c>
      <x:c r="C270" t="str">
        <x:f>IF(D270="METHOD_NOT_PROVENANCE","mapping_method","crm_record_id")</x:f>
        <x:v>crm_record_id</x:v>
      </x:c>
      <x:c r="D270" t="str">
        <x:f>IF('Mappings'!E38="","",'Mappings'!E38)</x:f>
      </x:c>
      <x:c r="E270" t="str">
        <x:f>IF(D270="","","Hold")</x:f>
      </x:c>
      <x:c r="F270" t="str">
        <x:f>IF(D270="","","Resolve the cited source row and refresh the report.")</x:f>
      </x:c>
      <x:c r="G270" t="str">
        <x:f>IF(D270="","",B270&amp;" "&amp;C270&amp;" "&amp;D270)</x:f>
      </x:c>
    </x:row>
    <x:row r="271">
      <x:c r="A271" t="str">
        <x:v>mapping</x:v>
      </x:c>
      <x:c r="B271" t="str">
        <x:f>IF('Mappings'!A39="","",IFERROR(INDEX('CRM outcomes'!$A$2:$A$101,MATCH('Mappings'!A39,'CRM outcomes'!$C$2:$C$101,0)),'Mappings'!A39))</x:f>
      </x:c>
      <x:c r="C271" t="str">
        <x:f>IF(D271="METHOD_NOT_PROVENANCE","mapping_method","crm_record_id")</x:f>
        <x:v>crm_record_id</x:v>
      </x:c>
      <x:c r="D271" t="str">
        <x:f>IF('Mappings'!E39="","",'Mappings'!E39)</x:f>
      </x:c>
      <x:c r="E271" t="str">
        <x:f>IF(D271="","","Hold")</x:f>
      </x:c>
      <x:c r="F271" t="str">
        <x:f>IF(D271="","","Resolve the cited source row and refresh the report.")</x:f>
      </x:c>
      <x:c r="G271" t="str">
        <x:f>IF(D271="","",B271&amp;" "&amp;C271&amp;" "&amp;D271)</x:f>
      </x:c>
    </x:row>
    <x:row r="272">
      <x:c r="A272" t="str">
        <x:v>mapping</x:v>
      </x:c>
      <x:c r="B272" t="str">
        <x:f>IF('Mappings'!A40="","",IFERROR(INDEX('CRM outcomes'!$A$2:$A$101,MATCH('Mappings'!A40,'CRM outcomes'!$C$2:$C$101,0)),'Mappings'!A40))</x:f>
      </x:c>
      <x:c r="C272" t="str">
        <x:f>IF(D272="METHOD_NOT_PROVENANCE","mapping_method","crm_record_id")</x:f>
        <x:v>crm_record_id</x:v>
      </x:c>
      <x:c r="D272" t="str">
        <x:f>IF('Mappings'!E40="","",'Mappings'!E40)</x:f>
      </x:c>
      <x:c r="E272" t="str">
        <x:f>IF(D272="","","Hold")</x:f>
      </x:c>
      <x:c r="F272" t="str">
        <x:f>IF(D272="","","Resolve the cited source row and refresh the report.")</x:f>
      </x:c>
      <x:c r="G272" t="str">
        <x:f>IF(D272="","",B272&amp;" "&amp;C272&amp;" "&amp;D272)</x:f>
      </x:c>
    </x:row>
    <x:row r="273">
      <x:c r="A273" t="str">
        <x:v>mapping</x:v>
      </x:c>
      <x:c r="B273" t="str">
        <x:f>IF('Mappings'!A41="","",IFERROR(INDEX('CRM outcomes'!$A$2:$A$101,MATCH('Mappings'!A41,'CRM outcomes'!$C$2:$C$101,0)),'Mappings'!A41))</x:f>
      </x:c>
      <x:c r="C273" t="str">
        <x:f>IF(D273="METHOD_NOT_PROVENANCE","mapping_method","crm_record_id")</x:f>
        <x:v>crm_record_id</x:v>
      </x:c>
      <x:c r="D273" t="str">
        <x:f>IF('Mappings'!E41="","",'Mappings'!E41)</x:f>
      </x:c>
      <x:c r="E273" t="str">
        <x:f>IF(D273="","","Hold")</x:f>
      </x:c>
      <x:c r="F273" t="str">
        <x:f>IF(D273="","","Resolve the cited source row and refresh the report.")</x:f>
      </x:c>
      <x:c r="G273" t="str">
        <x:f>IF(D273="","",B273&amp;" "&amp;C273&amp;" "&amp;D273)</x:f>
      </x:c>
    </x:row>
    <x:row r="274">
      <x:c r="A274" t="str">
        <x:v>mapping</x:v>
      </x:c>
      <x:c r="B274" t="str">
        <x:f>IF('Mappings'!A42="","",IFERROR(INDEX('CRM outcomes'!$A$2:$A$101,MATCH('Mappings'!A42,'CRM outcomes'!$C$2:$C$101,0)),'Mappings'!A42))</x:f>
      </x:c>
      <x:c r="C274" t="str">
        <x:f>IF(D274="METHOD_NOT_PROVENANCE","mapping_method","crm_record_id")</x:f>
        <x:v>crm_record_id</x:v>
      </x:c>
      <x:c r="D274" t="str">
        <x:f>IF('Mappings'!E42="","",'Mappings'!E42)</x:f>
      </x:c>
      <x:c r="E274" t="str">
        <x:f>IF(D274="","","Hold")</x:f>
      </x:c>
      <x:c r="F274" t="str">
        <x:f>IF(D274="","","Resolve the cited source row and refresh the report.")</x:f>
      </x:c>
      <x:c r="G274" t="str">
        <x:f>IF(D274="","",B274&amp;" "&amp;C274&amp;" "&amp;D274)</x:f>
      </x:c>
    </x:row>
    <x:row r="275">
      <x:c r="A275" t="str">
        <x:v>mapping</x:v>
      </x:c>
      <x:c r="B275" t="str">
        <x:f>IF('Mappings'!A43="","",IFERROR(INDEX('CRM outcomes'!$A$2:$A$101,MATCH('Mappings'!A43,'CRM outcomes'!$C$2:$C$101,0)),'Mappings'!A43))</x:f>
      </x:c>
      <x:c r="C275" t="str">
        <x:f>IF(D275="METHOD_NOT_PROVENANCE","mapping_method","crm_record_id")</x:f>
        <x:v>crm_record_id</x:v>
      </x:c>
      <x:c r="D275" t="str">
        <x:f>IF('Mappings'!E43="","",'Mappings'!E43)</x:f>
      </x:c>
      <x:c r="E275" t="str">
        <x:f>IF(D275="","","Hold")</x:f>
      </x:c>
      <x:c r="F275" t="str">
        <x:f>IF(D275="","","Resolve the cited source row and refresh the report.")</x:f>
      </x:c>
      <x:c r="G275" t="str">
        <x:f>IF(D275="","",B275&amp;" "&amp;C275&amp;" "&amp;D275)</x:f>
      </x:c>
    </x:row>
    <x:row r="276">
      <x:c r="A276" t="str">
        <x:v>mapping</x:v>
      </x:c>
      <x:c r="B276" t="str">
        <x:f>IF('Mappings'!A44="","",IFERROR(INDEX('CRM outcomes'!$A$2:$A$101,MATCH('Mappings'!A44,'CRM outcomes'!$C$2:$C$101,0)),'Mappings'!A44))</x:f>
      </x:c>
      <x:c r="C276" t="str">
        <x:f>IF(D276="METHOD_NOT_PROVENANCE","mapping_method","crm_record_id")</x:f>
        <x:v>crm_record_id</x:v>
      </x:c>
      <x:c r="D276" t="str">
        <x:f>IF('Mappings'!E44="","",'Mappings'!E44)</x:f>
      </x:c>
      <x:c r="E276" t="str">
        <x:f>IF(D276="","","Hold")</x:f>
      </x:c>
      <x:c r="F276" t="str">
        <x:f>IF(D276="","","Resolve the cited source row and refresh the report.")</x:f>
      </x:c>
      <x:c r="G276" t="str">
        <x:f>IF(D276="","",B276&amp;" "&amp;C276&amp;" "&amp;D276)</x:f>
      </x:c>
    </x:row>
    <x:row r="277">
      <x:c r="A277" t="str">
        <x:v>mapping</x:v>
      </x:c>
      <x:c r="B277" t="str">
        <x:f>IF('Mappings'!A45="","",IFERROR(INDEX('CRM outcomes'!$A$2:$A$101,MATCH('Mappings'!A45,'CRM outcomes'!$C$2:$C$101,0)),'Mappings'!A45))</x:f>
      </x:c>
      <x:c r="C277" t="str">
        <x:f>IF(D277="METHOD_NOT_PROVENANCE","mapping_method","crm_record_id")</x:f>
        <x:v>crm_record_id</x:v>
      </x:c>
      <x:c r="D277" t="str">
        <x:f>IF('Mappings'!E45="","",'Mappings'!E45)</x:f>
      </x:c>
      <x:c r="E277" t="str">
        <x:f>IF(D277="","","Hold")</x:f>
      </x:c>
      <x:c r="F277" t="str">
        <x:f>IF(D277="","","Resolve the cited source row and refresh the report.")</x:f>
      </x:c>
      <x:c r="G277" t="str">
        <x:f>IF(D277="","",B277&amp;" "&amp;C277&amp;" "&amp;D277)</x:f>
      </x:c>
    </x:row>
    <x:row r="278">
      <x:c r="A278" t="str">
        <x:v>mapping</x:v>
      </x:c>
      <x:c r="B278" t="str">
        <x:f>IF('Mappings'!A46="","",IFERROR(INDEX('CRM outcomes'!$A$2:$A$101,MATCH('Mappings'!A46,'CRM outcomes'!$C$2:$C$101,0)),'Mappings'!A46))</x:f>
      </x:c>
      <x:c r="C278" t="str">
        <x:f>IF(D278="METHOD_NOT_PROVENANCE","mapping_method","crm_record_id")</x:f>
        <x:v>crm_record_id</x:v>
      </x:c>
      <x:c r="D278" t="str">
        <x:f>IF('Mappings'!E46="","",'Mappings'!E46)</x:f>
      </x:c>
      <x:c r="E278" t="str">
        <x:f>IF(D278="","","Hold")</x:f>
      </x:c>
      <x:c r="F278" t="str">
        <x:f>IF(D278="","","Resolve the cited source row and refresh the report.")</x:f>
      </x:c>
      <x:c r="G278" t="str">
        <x:f>IF(D278="","",B278&amp;" "&amp;C278&amp;" "&amp;D278)</x:f>
      </x:c>
    </x:row>
    <x:row r="279">
      <x:c r="A279" t="str">
        <x:v>mapping</x:v>
      </x:c>
      <x:c r="B279" t="str">
        <x:f>IF('Mappings'!A47="","",IFERROR(INDEX('CRM outcomes'!$A$2:$A$101,MATCH('Mappings'!A47,'CRM outcomes'!$C$2:$C$101,0)),'Mappings'!A47))</x:f>
      </x:c>
      <x:c r="C279" t="str">
        <x:f>IF(D279="METHOD_NOT_PROVENANCE","mapping_method","crm_record_id")</x:f>
        <x:v>crm_record_id</x:v>
      </x:c>
      <x:c r="D279" t="str">
        <x:f>IF('Mappings'!E47="","",'Mappings'!E47)</x:f>
      </x:c>
      <x:c r="E279" t="str">
        <x:f>IF(D279="","","Hold")</x:f>
      </x:c>
      <x:c r="F279" t="str">
        <x:f>IF(D279="","","Resolve the cited source row and refresh the report.")</x:f>
      </x:c>
      <x:c r="G279" t="str">
        <x:f>IF(D279="","",B279&amp;" "&amp;C279&amp;" "&amp;D279)</x:f>
      </x:c>
    </x:row>
    <x:row r="280">
      <x:c r="A280" t="str">
        <x:v>mapping</x:v>
      </x:c>
      <x:c r="B280" t="str">
        <x:f>IF('Mappings'!A48="","",IFERROR(INDEX('CRM outcomes'!$A$2:$A$101,MATCH('Mappings'!A48,'CRM outcomes'!$C$2:$C$101,0)),'Mappings'!A48))</x:f>
      </x:c>
      <x:c r="C280" t="str">
        <x:f>IF(D280="METHOD_NOT_PROVENANCE","mapping_method","crm_record_id")</x:f>
        <x:v>crm_record_id</x:v>
      </x:c>
      <x:c r="D280" t="str">
        <x:f>IF('Mappings'!E48="","",'Mappings'!E48)</x:f>
      </x:c>
      <x:c r="E280" t="str">
        <x:f>IF(D280="","","Hold")</x:f>
      </x:c>
      <x:c r="F280" t="str">
        <x:f>IF(D280="","","Resolve the cited source row and refresh the report.")</x:f>
      </x:c>
      <x:c r="G280" t="str">
        <x:f>IF(D280="","",B280&amp;" "&amp;C280&amp;" "&amp;D280)</x:f>
      </x:c>
    </x:row>
    <x:row r="281">
      <x:c r="A281" t="str">
        <x:v>mapping</x:v>
      </x:c>
      <x:c r="B281" t="str">
        <x:f>IF('Mappings'!A49="","",IFERROR(INDEX('CRM outcomes'!$A$2:$A$101,MATCH('Mappings'!A49,'CRM outcomes'!$C$2:$C$101,0)),'Mappings'!A49))</x:f>
      </x:c>
      <x:c r="C281" t="str">
        <x:f>IF(D281="METHOD_NOT_PROVENANCE","mapping_method","crm_record_id")</x:f>
        <x:v>crm_record_id</x:v>
      </x:c>
      <x:c r="D281" t="str">
        <x:f>IF('Mappings'!E49="","",'Mappings'!E49)</x:f>
      </x:c>
      <x:c r="E281" t="str">
        <x:f>IF(D281="","","Hold")</x:f>
      </x:c>
      <x:c r="F281" t="str">
        <x:f>IF(D281="","","Resolve the cited source row and refresh the report.")</x:f>
      </x:c>
      <x:c r="G281" t="str">
        <x:f>IF(D281="","",B281&amp;" "&amp;C281&amp;" "&amp;D281)</x:f>
      </x:c>
    </x:row>
    <x:row r="282">
      <x:c r="A282" t="str">
        <x:v>mapping</x:v>
      </x:c>
      <x:c r="B282" t="str">
        <x:f>IF('Mappings'!A50="","",IFERROR(INDEX('CRM outcomes'!$A$2:$A$101,MATCH('Mappings'!A50,'CRM outcomes'!$C$2:$C$101,0)),'Mappings'!A50))</x:f>
      </x:c>
      <x:c r="C282" t="str">
        <x:f>IF(D282="METHOD_NOT_PROVENANCE","mapping_method","crm_record_id")</x:f>
        <x:v>crm_record_id</x:v>
      </x:c>
      <x:c r="D282" t="str">
        <x:f>IF('Mappings'!E50="","",'Mappings'!E50)</x:f>
      </x:c>
      <x:c r="E282" t="str">
        <x:f>IF(D282="","","Hold")</x:f>
      </x:c>
      <x:c r="F282" t="str">
        <x:f>IF(D282="","","Resolve the cited source row and refresh the report.")</x:f>
      </x:c>
      <x:c r="G282" t="str">
        <x:f>IF(D282="","",B282&amp;" "&amp;C282&amp;" "&amp;D282)</x:f>
      </x:c>
    </x:row>
    <x:row r="283">
      <x:c r="A283" t="str">
        <x:v>mapping</x:v>
      </x:c>
      <x:c r="B283" t="str">
        <x:f>IF('Mappings'!A51="","",IFERROR(INDEX('CRM outcomes'!$A$2:$A$101,MATCH('Mappings'!A51,'CRM outcomes'!$C$2:$C$101,0)),'Mappings'!A51))</x:f>
      </x:c>
      <x:c r="C283" t="str">
        <x:f>IF(D283="METHOD_NOT_PROVENANCE","mapping_method","crm_record_id")</x:f>
        <x:v>crm_record_id</x:v>
      </x:c>
      <x:c r="D283" t="str">
        <x:f>IF('Mappings'!E51="","",'Mappings'!E51)</x:f>
      </x:c>
      <x:c r="E283" t="str">
        <x:f>IF(D283="","","Hold")</x:f>
      </x:c>
      <x:c r="F283" t="str">
        <x:f>IF(D283="","","Resolve the cited source row and refresh the report.")</x:f>
      </x:c>
      <x:c r="G283" t="str">
        <x:f>IF(D283="","",B283&amp;" "&amp;C283&amp;" "&amp;D283)</x:f>
      </x:c>
    </x:row>
    <x:row r="284">
      <x:c r="A284" t="str">
        <x:v>mapping</x:v>
      </x:c>
      <x:c r="B284" t="str">
        <x:f>IF('Mappings'!A52="","",IFERROR(INDEX('CRM outcomes'!$A$2:$A$101,MATCH('Mappings'!A52,'CRM outcomes'!$C$2:$C$101,0)),'Mappings'!A52))</x:f>
      </x:c>
      <x:c r="C284" t="str">
        <x:f>IF(D284="METHOD_NOT_PROVENANCE","mapping_method","crm_record_id")</x:f>
        <x:v>crm_record_id</x:v>
      </x:c>
      <x:c r="D284" t="str">
        <x:f>IF('Mappings'!E52="","",'Mappings'!E52)</x:f>
      </x:c>
      <x:c r="E284" t="str">
        <x:f>IF(D284="","","Hold")</x:f>
      </x:c>
      <x:c r="F284" t="str">
        <x:f>IF(D284="","","Resolve the cited source row and refresh the report.")</x:f>
      </x:c>
      <x:c r="G284" t="str">
        <x:f>IF(D284="","",B284&amp;" "&amp;C284&amp;" "&amp;D284)</x:f>
      </x:c>
    </x:row>
    <x:row r="285">
      <x:c r="A285" t="str">
        <x:v>mapping</x:v>
      </x:c>
      <x:c r="B285" t="str">
        <x:f>IF('Mappings'!A53="","",IFERROR(INDEX('CRM outcomes'!$A$2:$A$101,MATCH('Mappings'!A53,'CRM outcomes'!$C$2:$C$101,0)),'Mappings'!A53))</x:f>
      </x:c>
      <x:c r="C285" t="str">
        <x:f>IF(D285="METHOD_NOT_PROVENANCE","mapping_method","crm_record_id")</x:f>
        <x:v>crm_record_id</x:v>
      </x:c>
      <x:c r="D285" t="str">
        <x:f>IF('Mappings'!E53="","",'Mappings'!E53)</x:f>
      </x:c>
      <x:c r="E285" t="str">
        <x:f>IF(D285="","","Hold")</x:f>
      </x:c>
      <x:c r="F285" t="str">
        <x:f>IF(D285="","","Resolve the cited source row and refresh the report.")</x:f>
      </x:c>
      <x:c r="G285" t="str">
        <x:f>IF(D285="","",B285&amp;" "&amp;C285&amp;" "&amp;D285)</x:f>
      </x:c>
    </x:row>
    <x:row r="286">
      <x:c r="A286" t="str">
        <x:v>mapping</x:v>
      </x:c>
      <x:c r="B286" t="str">
        <x:f>IF('Mappings'!A54="","",IFERROR(INDEX('CRM outcomes'!$A$2:$A$101,MATCH('Mappings'!A54,'CRM outcomes'!$C$2:$C$101,0)),'Mappings'!A54))</x:f>
      </x:c>
      <x:c r="C286" t="str">
        <x:f>IF(D286="METHOD_NOT_PROVENANCE","mapping_method","crm_record_id")</x:f>
        <x:v>crm_record_id</x:v>
      </x:c>
      <x:c r="D286" t="str">
        <x:f>IF('Mappings'!E54="","",'Mappings'!E54)</x:f>
      </x:c>
      <x:c r="E286" t="str">
        <x:f>IF(D286="","","Hold")</x:f>
      </x:c>
      <x:c r="F286" t="str">
        <x:f>IF(D286="","","Resolve the cited source row and refresh the report.")</x:f>
      </x:c>
      <x:c r="G286" t="str">
        <x:f>IF(D286="","",B286&amp;" "&amp;C286&amp;" "&amp;D286)</x:f>
      </x:c>
    </x:row>
    <x:row r="287">
      <x:c r="A287" t="str">
        <x:v>mapping</x:v>
      </x:c>
      <x:c r="B287" t="str">
        <x:f>IF('Mappings'!A55="","",IFERROR(INDEX('CRM outcomes'!$A$2:$A$101,MATCH('Mappings'!A55,'CRM outcomes'!$C$2:$C$101,0)),'Mappings'!A55))</x:f>
      </x:c>
      <x:c r="C287" t="str">
        <x:f>IF(D287="METHOD_NOT_PROVENANCE","mapping_method","crm_record_id")</x:f>
        <x:v>crm_record_id</x:v>
      </x:c>
      <x:c r="D287" t="str">
        <x:f>IF('Mappings'!E55="","",'Mappings'!E55)</x:f>
      </x:c>
      <x:c r="E287" t="str">
        <x:f>IF(D287="","","Hold")</x:f>
      </x:c>
      <x:c r="F287" t="str">
        <x:f>IF(D287="","","Resolve the cited source row and refresh the report.")</x:f>
      </x:c>
      <x:c r="G287" t="str">
        <x:f>IF(D287="","",B287&amp;" "&amp;C287&amp;" "&amp;D287)</x:f>
      </x:c>
    </x:row>
    <x:row r="288">
      <x:c r="A288" t="str">
        <x:v>mapping</x:v>
      </x:c>
      <x:c r="B288" t="str">
        <x:f>IF('Mappings'!A56="","",IFERROR(INDEX('CRM outcomes'!$A$2:$A$101,MATCH('Mappings'!A56,'CRM outcomes'!$C$2:$C$101,0)),'Mappings'!A56))</x:f>
      </x:c>
      <x:c r="C288" t="str">
        <x:f>IF(D288="METHOD_NOT_PROVENANCE","mapping_method","crm_record_id")</x:f>
        <x:v>crm_record_id</x:v>
      </x:c>
      <x:c r="D288" t="str">
        <x:f>IF('Mappings'!E56="","",'Mappings'!E56)</x:f>
      </x:c>
      <x:c r="E288" t="str">
        <x:f>IF(D288="","","Hold")</x:f>
      </x:c>
      <x:c r="F288" t="str">
        <x:f>IF(D288="","","Resolve the cited source row and refresh the report.")</x:f>
      </x:c>
      <x:c r="G288" t="str">
        <x:f>IF(D288="","",B288&amp;" "&amp;C288&amp;" "&amp;D288)</x:f>
      </x:c>
    </x:row>
    <x:row r="289">
      <x:c r="A289" t="str">
        <x:v>mapping</x:v>
      </x:c>
      <x:c r="B289" t="str">
        <x:f>IF('Mappings'!A57="","",IFERROR(INDEX('CRM outcomes'!$A$2:$A$101,MATCH('Mappings'!A57,'CRM outcomes'!$C$2:$C$101,0)),'Mappings'!A57))</x:f>
      </x:c>
      <x:c r="C289" t="str">
        <x:f>IF(D289="METHOD_NOT_PROVENANCE","mapping_method","crm_record_id")</x:f>
        <x:v>crm_record_id</x:v>
      </x:c>
      <x:c r="D289" t="str">
        <x:f>IF('Mappings'!E57="","",'Mappings'!E57)</x:f>
      </x:c>
      <x:c r="E289" t="str">
        <x:f>IF(D289="","","Hold")</x:f>
      </x:c>
      <x:c r="F289" t="str">
        <x:f>IF(D289="","","Resolve the cited source row and refresh the report.")</x:f>
      </x:c>
      <x:c r="G289" t="str">
        <x:f>IF(D289="","",B289&amp;" "&amp;C289&amp;" "&amp;D289)</x:f>
      </x:c>
    </x:row>
    <x:row r="290">
      <x:c r="A290" t="str">
        <x:v>mapping</x:v>
      </x:c>
      <x:c r="B290" t="str">
        <x:f>IF('Mappings'!A58="","",IFERROR(INDEX('CRM outcomes'!$A$2:$A$101,MATCH('Mappings'!A58,'CRM outcomes'!$C$2:$C$101,0)),'Mappings'!A58))</x:f>
      </x:c>
      <x:c r="C290" t="str">
        <x:f>IF(D290="METHOD_NOT_PROVENANCE","mapping_method","crm_record_id")</x:f>
        <x:v>crm_record_id</x:v>
      </x:c>
      <x:c r="D290" t="str">
        <x:f>IF('Mappings'!E58="","",'Mappings'!E58)</x:f>
      </x:c>
      <x:c r="E290" t="str">
        <x:f>IF(D290="","","Hold")</x:f>
      </x:c>
      <x:c r="F290" t="str">
        <x:f>IF(D290="","","Resolve the cited source row and refresh the report.")</x:f>
      </x:c>
      <x:c r="G290" t="str">
        <x:f>IF(D290="","",B290&amp;" "&amp;C290&amp;" "&amp;D290)</x:f>
      </x:c>
    </x:row>
    <x:row r="291">
      <x:c r="A291" t="str">
        <x:v>mapping</x:v>
      </x:c>
      <x:c r="B291" t="str">
        <x:f>IF('Mappings'!A59="","",IFERROR(INDEX('CRM outcomes'!$A$2:$A$101,MATCH('Mappings'!A59,'CRM outcomes'!$C$2:$C$101,0)),'Mappings'!A59))</x:f>
      </x:c>
      <x:c r="C291" t="str">
        <x:f>IF(D291="METHOD_NOT_PROVENANCE","mapping_method","crm_record_id")</x:f>
        <x:v>crm_record_id</x:v>
      </x:c>
      <x:c r="D291" t="str">
        <x:f>IF('Mappings'!E59="","",'Mappings'!E59)</x:f>
      </x:c>
      <x:c r="E291" t="str">
        <x:f>IF(D291="","","Hold")</x:f>
      </x:c>
      <x:c r="F291" t="str">
        <x:f>IF(D291="","","Resolve the cited source row and refresh the report.")</x:f>
      </x:c>
      <x:c r="G291" t="str">
        <x:f>IF(D291="","",B291&amp;" "&amp;C291&amp;" "&amp;D291)</x:f>
      </x:c>
    </x:row>
    <x:row r="292">
      <x:c r="A292" t="str">
        <x:v>mapping</x:v>
      </x:c>
      <x:c r="B292" t="str">
        <x:f>IF('Mappings'!A60="","",IFERROR(INDEX('CRM outcomes'!$A$2:$A$101,MATCH('Mappings'!A60,'CRM outcomes'!$C$2:$C$101,0)),'Mappings'!A60))</x:f>
      </x:c>
      <x:c r="C292" t="str">
        <x:f>IF(D292="METHOD_NOT_PROVENANCE","mapping_method","crm_record_id")</x:f>
        <x:v>crm_record_id</x:v>
      </x:c>
      <x:c r="D292" t="str">
        <x:f>IF('Mappings'!E60="","",'Mappings'!E60)</x:f>
      </x:c>
      <x:c r="E292" t="str">
        <x:f>IF(D292="","","Hold")</x:f>
      </x:c>
      <x:c r="F292" t="str">
        <x:f>IF(D292="","","Resolve the cited source row and refresh the report.")</x:f>
      </x:c>
      <x:c r="G292" t="str">
        <x:f>IF(D292="","",B292&amp;" "&amp;C292&amp;" "&amp;D292)</x:f>
      </x:c>
    </x:row>
    <x:row r="293">
      <x:c r="A293" t="str">
        <x:v>mapping</x:v>
      </x:c>
      <x:c r="B293" t="str">
        <x:f>IF('Mappings'!A61="","",IFERROR(INDEX('CRM outcomes'!$A$2:$A$101,MATCH('Mappings'!A61,'CRM outcomes'!$C$2:$C$101,0)),'Mappings'!A61))</x:f>
      </x:c>
      <x:c r="C293" t="str">
        <x:f>IF(D293="METHOD_NOT_PROVENANCE","mapping_method","crm_record_id")</x:f>
        <x:v>crm_record_id</x:v>
      </x:c>
      <x:c r="D293" t="str">
        <x:f>IF('Mappings'!E61="","",'Mappings'!E61)</x:f>
      </x:c>
      <x:c r="E293" t="str">
        <x:f>IF(D293="","","Hold")</x:f>
      </x:c>
      <x:c r="F293" t="str">
        <x:f>IF(D293="","","Resolve the cited source row and refresh the report.")</x:f>
      </x:c>
      <x:c r="G293" t="str">
        <x:f>IF(D293="","",B293&amp;" "&amp;C293&amp;" "&amp;D293)</x:f>
      </x:c>
    </x:row>
    <x:row r="294">
      <x:c r="A294" t="str">
        <x:v>mapping</x:v>
      </x:c>
      <x:c r="B294" t="str">
        <x:f>IF('Mappings'!A62="","",IFERROR(INDEX('CRM outcomes'!$A$2:$A$101,MATCH('Mappings'!A62,'CRM outcomes'!$C$2:$C$101,0)),'Mappings'!A62))</x:f>
      </x:c>
      <x:c r="C294" t="str">
        <x:f>IF(D294="METHOD_NOT_PROVENANCE","mapping_method","crm_record_id")</x:f>
        <x:v>crm_record_id</x:v>
      </x:c>
      <x:c r="D294" t="str">
        <x:f>IF('Mappings'!E62="","",'Mappings'!E62)</x:f>
      </x:c>
      <x:c r="E294" t="str">
        <x:f>IF(D294="","","Hold")</x:f>
      </x:c>
      <x:c r="F294" t="str">
        <x:f>IF(D294="","","Resolve the cited source row and refresh the report.")</x:f>
      </x:c>
      <x:c r="G294" t="str">
        <x:f>IF(D294="","",B294&amp;" "&amp;C294&amp;" "&amp;D294)</x:f>
      </x:c>
    </x:row>
    <x:row r="295">
      <x:c r="A295" t="str">
        <x:v>mapping</x:v>
      </x:c>
      <x:c r="B295" t="str">
        <x:f>IF('Mappings'!A63="","",IFERROR(INDEX('CRM outcomes'!$A$2:$A$101,MATCH('Mappings'!A63,'CRM outcomes'!$C$2:$C$101,0)),'Mappings'!A63))</x:f>
      </x:c>
      <x:c r="C295" t="str">
        <x:f>IF(D295="METHOD_NOT_PROVENANCE","mapping_method","crm_record_id")</x:f>
        <x:v>crm_record_id</x:v>
      </x:c>
      <x:c r="D295" t="str">
        <x:f>IF('Mappings'!E63="","",'Mappings'!E63)</x:f>
      </x:c>
      <x:c r="E295" t="str">
        <x:f>IF(D295="","","Hold")</x:f>
      </x:c>
      <x:c r="F295" t="str">
        <x:f>IF(D295="","","Resolve the cited source row and refresh the report.")</x:f>
      </x:c>
      <x:c r="G295" t="str">
        <x:f>IF(D295="","",B295&amp;" "&amp;C295&amp;" "&amp;D295)</x:f>
      </x:c>
    </x:row>
    <x:row r="296">
      <x:c r="A296" t="str">
        <x:v>mapping</x:v>
      </x:c>
      <x:c r="B296" t="str">
        <x:f>IF('Mappings'!A64="","",IFERROR(INDEX('CRM outcomes'!$A$2:$A$101,MATCH('Mappings'!A64,'CRM outcomes'!$C$2:$C$101,0)),'Mappings'!A64))</x:f>
      </x:c>
      <x:c r="C296" t="str">
        <x:f>IF(D296="METHOD_NOT_PROVENANCE","mapping_method","crm_record_id")</x:f>
        <x:v>crm_record_id</x:v>
      </x:c>
      <x:c r="D296" t="str">
        <x:f>IF('Mappings'!E64="","",'Mappings'!E64)</x:f>
      </x:c>
      <x:c r="E296" t="str">
        <x:f>IF(D296="","","Hold")</x:f>
      </x:c>
      <x:c r="F296" t="str">
        <x:f>IF(D296="","","Resolve the cited source row and refresh the report.")</x:f>
      </x:c>
      <x:c r="G296" t="str">
        <x:f>IF(D296="","",B296&amp;" "&amp;C296&amp;" "&amp;D296)</x:f>
      </x:c>
    </x:row>
    <x:row r="297">
      <x:c r="A297" t="str">
        <x:v>mapping</x:v>
      </x:c>
      <x:c r="B297" t="str">
        <x:f>IF('Mappings'!A65="","",IFERROR(INDEX('CRM outcomes'!$A$2:$A$101,MATCH('Mappings'!A65,'CRM outcomes'!$C$2:$C$101,0)),'Mappings'!A65))</x:f>
      </x:c>
      <x:c r="C297" t="str">
        <x:f>IF(D297="METHOD_NOT_PROVENANCE","mapping_method","crm_record_id")</x:f>
        <x:v>crm_record_id</x:v>
      </x:c>
      <x:c r="D297" t="str">
        <x:f>IF('Mappings'!E65="","",'Mappings'!E65)</x:f>
      </x:c>
      <x:c r="E297" t="str">
        <x:f>IF(D297="","","Hold")</x:f>
      </x:c>
      <x:c r="F297" t="str">
        <x:f>IF(D297="","","Resolve the cited source row and refresh the report.")</x:f>
      </x:c>
      <x:c r="G297" t="str">
        <x:f>IF(D297="","",B297&amp;" "&amp;C297&amp;" "&amp;D297)</x:f>
      </x:c>
    </x:row>
    <x:row r="298">
      <x:c r="A298" t="str">
        <x:v>mapping</x:v>
      </x:c>
      <x:c r="B298" t="str">
        <x:f>IF('Mappings'!A66="","",IFERROR(INDEX('CRM outcomes'!$A$2:$A$101,MATCH('Mappings'!A66,'CRM outcomes'!$C$2:$C$101,0)),'Mappings'!A66))</x:f>
      </x:c>
      <x:c r="C298" t="str">
        <x:f>IF(D298="METHOD_NOT_PROVENANCE","mapping_method","crm_record_id")</x:f>
        <x:v>crm_record_id</x:v>
      </x:c>
      <x:c r="D298" t="str">
        <x:f>IF('Mappings'!E66="","",'Mappings'!E66)</x:f>
      </x:c>
      <x:c r="E298" t="str">
        <x:f>IF(D298="","","Hold")</x:f>
      </x:c>
      <x:c r="F298" t="str">
        <x:f>IF(D298="","","Resolve the cited source row and refresh the report.")</x:f>
      </x:c>
      <x:c r="G298" t="str">
        <x:f>IF(D298="","",B298&amp;" "&amp;C298&amp;" "&amp;D298)</x:f>
      </x:c>
    </x:row>
    <x:row r="299">
      <x:c r="A299" t="str">
        <x:v>mapping</x:v>
      </x:c>
      <x:c r="B299" t="str">
        <x:f>IF('Mappings'!A67="","",IFERROR(INDEX('CRM outcomes'!$A$2:$A$101,MATCH('Mappings'!A67,'CRM outcomes'!$C$2:$C$101,0)),'Mappings'!A67))</x:f>
      </x:c>
      <x:c r="C299" t="str">
        <x:f>IF(D299="METHOD_NOT_PROVENANCE","mapping_method","crm_record_id")</x:f>
        <x:v>crm_record_id</x:v>
      </x:c>
      <x:c r="D299" t="str">
        <x:f>IF('Mappings'!E67="","",'Mappings'!E67)</x:f>
      </x:c>
      <x:c r="E299" t="str">
        <x:f>IF(D299="","","Hold")</x:f>
      </x:c>
      <x:c r="F299" t="str">
        <x:f>IF(D299="","","Resolve the cited source row and refresh the report.")</x:f>
      </x:c>
      <x:c r="G299" t="str">
        <x:f>IF(D299="","",B299&amp;" "&amp;C299&amp;" "&amp;D299)</x:f>
      </x:c>
    </x:row>
    <x:row r="300">
      <x:c r="A300" t="str">
        <x:v>mapping</x:v>
      </x:c>
      <x:c r="B300" t="str">
        <x:f>IF('Mappings'!A68="","",IFERROR(INDEX('CRM outcomes'!$A$2:$A$101,MATCH('Mappings'!A68,'CRM outcomes'!$C$2:$C$101,0)),'Mappings'!A68))</x:f>
      </x:c>
      <x:c r="C300" t="str">
        <x:f>IF(D300="METHOD_NOT_PROVENANCE","mapping_method","crm_record_id")</x:f>
        <x:v>crm_record_id</x:v>
      </x:c>
      <x:c r="D300" t="str">
        <x:f>IF('Mappings'!E68="","",'Mappings'!E68)</x:f>
      </x:c>
      <x:c r="E300" t="str">
        <x:f>IF(D300="","","Hold")</x:f>
      </x:c>
      <x:c r="F300" t="str">
        <x:f>IF(D300="","","Resolve the cited source row and refresh the report.")</x:f>
      </x:c>
      <x:c r="G300" t="str">
        <x:f>IF(D300="","",B300&amp;" "&amp;C300&amp;" "&amp;D300)</x:f>
      </x:c>
    </x:row>
    <x:row r="301">
      <x:c r="A301" t="str">
        <x:v>mapping</x:v>
      </x:c>
      <x:c r="B301" t="str">
        <x:f>IF('Mappings'!A69="","",IFERROR(INDEX('CRM outcomes'!$A$2:$A$101,MATCH('Mappings'!A69,'CRM outcomes'!$C$2:$C$101,0)),'Mappings'!A69))</x:f>
      </x:c>
      <x:c r="C301" t="str">
        <x:f>IF(D301="METHOD_NOT_PROVENANCE","mapping_method","crm_record_id")</x:f>
        <x:v>crm_record_id</x:v>
      </x:c>
      <x:c r="D301" t="str">
        <x:f>IF('Mappings'!E69="","",'Mappings'!E69)</x:f>
      </x:c>
      <x:c r="E301" t="str">
        <x:f>IF(D301="","","Hold")</x:f>
      </x:c>
      <x:c r="F301" t="str">
        <x:f>IF(D301="","","Resolve the cited source row and refresh the report.")</x:f>
      </x:c>
      <x:c r="G301" t="str">
        <x:f>IF(D301="","",B301&amp;" "&amp;C301&amp;" "&amp;D301)</x:f>
      </x:c>
    </x:row>
    <x:row r="302">
      <x:c r="A302" t="str">
        <x:v>mapping</x:v>
      </x:c>
      <x:c r="B302" t="str">
        <x:f>IF('Mappings'!A70="","",IFERROR(INDEX('CRM outcomes'!$A$2:$A$101,MATCH('Mappings'!A70,'CRM outcomes'!$C$2:$C$101,0)),'Mappings'!A70))</x:f>
      </x:c>
      <x:c r="C302" t="str">
        <x:f>IF(D302="METHOD_NOT_PROVENANCE","mapping_method","crm_record_id")</x:f>
        <x:v>crm_record_id</x:v>
      </x:c>
      <x:c r="D302" t="str">
        <x:f>IF('Mappings'!E70="","",'Mappings'!E70)</x:f>
      </x:c>
      <x:c r="E302" t="str">
        <x:f>IF(D302="","","Hold")</x:f>
      </x:c>
      <x:c r="F302" t="str">
        <x:f>IF(D302="","","Resolve the cited source row and refresh the report.")</x:f>
      </x:c>
      <x:c r="G302" t="str">
        <x:f>IF(D302="","",B302&amp;" "&amp;C302&amp;" "&amp;D302)</x:f>
      </x:c>
    </x:row>
    <x:row r="303">
      <x:c r="A303" t="str">
        <x:v>mapping</x:v>
      </x:c>
      <x:c r="B303" t="str">
        <x:f>IF('Mappings'!A71="","",IFERROR(INDEX('CRM outcomes'!$A$2:$A$101,MATCH('Mappings'!A71,'CRM outcomes'!$C$2:$C$101,0)),'Mappings'!A71))</x:f>
      </x:c>
      <x:c r="C303" t="str">
        <x:f>IF(D303="METHOD_NOT_PROVENANCE","mapping_method","crm_record_id")</x:f>
        <x:v>crm_record_id</x:v>
      </x:c>
      <x:c r="D303" t="str">
        <x:f>IF('Mappings'!E71="","",'Mappings'!E71)</x:f>
      </x:c>
      <x:c r="E303" t="str">
        <x:f>IF(D303="","","Hold")</x:f>
      </x:c>
      <x:c r="F303" t="str">
        <x:f>IF(D303="","","Resolve the cited source row and refresh the report.")</x:f>
      </x:c>
      <x:c r="G303" t="str">
        <x:f>IF(D303="","",B303&amp;" "&amp;C303&amp;" "&amp;D303)</x:f>
      </x:c>
    </x:row>
    <x:row r="304">
      <x:c r="A304" t="str">
        <x:v>mapping</x:v>
      </x:c>
      <x:c r="B304" t="str">
        <x:f>IF('Mappings'!A72="","",IFERROR(INDEX('CRM outcomes'!$A$2:$A$101,MATCH('Mappings'!A72,'CRM outcomes'!$C$2:$C$101,0)),'Mappings'!A72))</x:f>
      </x:c>
      <x:c r="C304" t="str">
        <x:f>IF(D304="METHOD_NOT_PROVENANCE","mapping_method","crm_record_id")</x:f>
        <x:v>crm_record_id</x:v>
      </x:c>
      <x:c r="D304" t="str">
        <x:f>IF('Mappings'!E72="","",'Mappings'!E72)</x:f>
      </x:c>
      <x:c r="E304" t="str">
        <x:f>IF(D304="","","Hold")</x:f>
      </x:c>
      <x:c r="F304" t="str">
        <x:f>IF(D304="","","Resolve the cited source row and refresh the report.")</x:f>
      </x:c>
      <x:c r="G304" t="str">
        <x:f>IF(D304="","",B304&amp;" "&amp;C304&amp;" "&amp;D304)</x:f>
      </x:c>
    </x:row>
    <x:row r="305">
      <x:c r="A305" t="str">
        <x:v>mapping</x:v>
      </x:c>
      <x:c r="B305" t="str">
        <x:f>IF('Mappings'!A73="","",IFERROR(INDEX('CRM outcomes'!$A$2:$A$101,MATCH('Mappings'!A73,'CRM outcomes'!$C$2:$C$101,0)),'Mappings'!A73))</x:f>
      </x:c>
      <x:c r="C305" t="str">
        <x:f>IF(D305="METHOD_NOT_PROVENANCE","mapping_method","crm_record_id")</x:f>
        <x:v>crm_record_id</x:v>
      </x:c>
      <x:c r="D305" t="str">
        <x:f>IF('Mappings'!E73="","",'Mappings'!E73)</x:f>
      </x:c>
      <x:c r="E305" t="str">
        <x:f>IF(D305="","","Hold")</x:f>
      </x:c>
      <x:c r="F305" t="str">
        <x:f>IF(D305="","","Resolve the cited source row and refresh the report.")</x:f>
      </x:c>
      <x:c r="G305" t="str">
        <x:f>IF(D305="","",B305&amp;" "&amp;C305&amp;" "&amp;D305)</x:f>
      </x:c>
    </x:row>
    <x:row r="306">
      <x:c r="A306" t="str">
        <x:v>mapping</x:v>
      </x:c>
      <x:c r="B306" t="str">
        <x:f>IF('Mappings'!A74="","",IFERROR(INDEX('CRM outcomes'!$A$2:$A$101,MATCH('Mappings'!A74,'CRM outcomes'!$C$2:$C$101,0)),'Mappings'!A74))</x:f>
      </x:c>
      <x:c r="C306" t="str">
        <x:f>IF(D306="METHOD_NOT_PROVENANCE","mapping_method","crm_record_id")</x:f>
        <x:v>crm_record_id</x:v>
      </x:c>
      <x:c r="D306" t="str">
        <x:f>IF('Mappings'!E74="","",'Mappings'!E74)</x:f>
      </x:c>
      <x:c r="E306" t="str">
        <x:f>IF(D306="","","Hold")</x:f>
      </x:c>
      <x:c r="F306" t="str">
        <x:f>IF(D306="","","Resolve the cited source row and refresh the report.")</x:f>
      </x:c>
      <x:c r="G306" t="str">
        <x:f>IF(D306="","",B306&amp;" "&amp;C306&amp;" "&amp;D306)</x:f>
      </x:c>
    </x:row>
    <x:row r="307">
      <x:c r="A307" t="str">
        <x:v>mapping</x:v>
      </x:c>
      <x:c r="B307" t="str">
        <x:f>IF('Mappings'!A75="","",IFERROR(INDEX('CRM outcomes'!$A$2:$A$101,MATCH('Mappings'!A75,'CRM outcomes'!$C$2:$C$101,0)),'Mappings'!A75))</x:f>
      </x:c>
      <x:c r="C307" t="str">
        <x:f>IF(D307="METHOD_NOT_PROVENANCE","mapping_method","crm_record_id")</x:f>
        <x:v>crm_record_id</x:v>
      </x:c>
      <x:c r="D307" t="str">
        <x:f>IF('Mappings'!E75="","",'Mappings'!E75)</x:f>
      </x:c>
      <x:c r="E307" t="str">
        <x:f>IF(D307="","","Hold")</x:f>
      </x:c>
      <x:c r="F307" t="str">
        <x:f>IF(D307="","","Resolve the cited source row and refresh the report.")</x:f>
      </x:c>
      <x:c r="G307" t="str">
        <x:f>IF(D307="","",B307&amp;" "&amp;C307&amp;" "&amp;D307)</x:f>
      </x:c>
    </x:row>
    <x:row r="308">
      <x:c r="A308" t="str">
        <x:v>mapping</x:v>
      </x:c>
      <x:c r="B308" t="str">
        <x:f>IF('Mappings'!A76="","",IFERROR(INDEX('CRM outcomes'!$A$2:$A$101,MATCH('Mappings'!A76,'CRM outcomes'!$C$2:$C$101,0)),'Mappings'!A76))</x:f>
      </x:c>
      <x:c r="C308" t="str">
        <x:f>IF(D308="METHOD_NOT_PROVENANCE","mapping_method","crm_record_id")</x:f>
        <x:v>crm_record_id</x:v>
      </x:c>
      <x:c r="D308" t="str">
        <x:f>IF('Mappings'!E76="","",'Mappings'!E76)</x:f>
      </x:c>
      <x:c r="E308" t="str">
        <x:f>IF(D308="","","Hold")</x:f>
      </x:c>
      <x:c r="F308" t="str">
        <x:f>IF(D308="","","Resolve the cited source row and refresh the report.")</x:f>
      </x:c>
      <x:c r="G308" t="str">
        <x:f>IF(D308="","",B308&amp;" "&amp;C308&amp;" "&amp;D308)</x:f>
      </x:c>
    </x:row>
    <x:row r="309">
      <x:c r="A309" t="str">
        <x:v>mapping</x:v>
      </x:c>
      <x:c r="B309" t="str">
        <x:f>IF('Mappings'!A77="","",IFERROR(INDEX('CRM outcomes'!$A$2:$A$101,MATCH('Mappings'!A77,'CRM outcomes'!$C$2:$C$101,0)),'Mappings'!A77))</x:f>
      </x:c>
      <x:c r="C309" t="str">
        <x:f>IF(D309="METHOD_NOT_PROVENANCE","mapping_method","crm_record_id")</x:f>
        <x:v>crm_record_id</x:v>
      </x:c>
      <x:c r="D309" t="str">
        <x:f>IF('Mappings'!E77="","",'Mappings'!E77)</x:f>
      </x:c>
      <x:c r="E309" t="str">
        <x:f>IF(D309="","","Hold")</x:f>
      </x:c>
      <x:c r="F309" t="str">
        <x:f>IF(D309="","","Resolve the cited source row and refresh the report.")</x:f>
      </x:c>
      <x:c r="G309" t="str">
        <x:f>IF(D309="","",B309&amp;" "&amp;C309&amp;" "&amp;D309)</x:f>
      </x:c>
    </x:row>
    <x:row r="310">
      <x:c r="A310" t="str">
        <x:v>mapping</x:v>
      </x:c>
      <x:c r="B310" t="str">
        <x:f>IF('Mappings'!A78="","",IFERROR(INDEX('CRM outcomes'!$A$2:$A$101,MATCH('Mappings'!A78,'CRM outcomes'!$C$2:$C$101,0)),'Mappings'!A78))</x:f>
      </x:c>
      <x:c r="C310" t="str">
        <x:f>IF(D310="METHOD_NOT_PROVENANCE","mapping_method","crm_record_id")</x:f>
        <x:v>crm_record_id</x:v>
      </x:c>
      <x:c r="D310" t="str">
        <x:f>IF('Mappings'!E78="","",'Mappings'!E78)</x:f>
      </x:c>
      <x:c r="E310" t="str">
        <x:f>IF(D310="","","Hold")</x:f>
      </x:c>
      <x:c r="F310" t="str">
        <x:f>IF(D310="","","Resolve the cited source row and refresh the report.")</x:f>
      </x:c>
      <x:c r="G310" t="str">
        <x:f>IF(D310="","",B310&amp;" "&amp;C310&amp;" "&amp;D310)</x:f>
      </x:c>
    </x:row>
    <x:row r="311">
      <x:c r="A311" t="str">
        <x:v>mapping</x:v>
      </x:c>
      <x:c r="B311" t="str">
        <x:f>IF('Mappings'!A79="","",IFERROR(INDEX('CRM outcomes'!$A$2:$A$101,MATCH('Mappings'!A79,'CRM outcomes'!$C$2:$C$101,0)),'Mappings'!A79))</x:f>
      </x:c>
      <x:c r="C311" t="str">
        <x:f>IF(D311="METHOD_NOT_PROVENANCE","mapping_method","crm_record_id")</x:f>
        <x:v>crm_record_id</x:v>
      </x:c>
      <x:c r="D311" t="str">
        <x:f>IF('Mappings'!E79="","",'Mappings'!E79)</x:f>
      </x:c>
      <x:c r="E311" t="str">
        <x:f>IF(D311="","","Hold")</x:f>
      </x:c>
      <x:c r="F311" t="str">
        <x:f>IF(D311="","","Resolve the cited source row and refresh the report.")</x:f>
      </x:c>
      <x:c r="G311" t="str">
        <x:f>IF(D311="","",B311&amp;" "&amp;C311&amp;" "&amp;D311)</x:f>
      </x:c>
    </x:row>
    <x:row r="312">
      <x:c r="A312" t="str">
        <x:v>mapping</x:v>
      </x:c>
      <x:c r="B312" t="str">
        <x:f>IF('Mappings'!A80="","",IFERROR(INDEX('CRM outcomes'!$A$2:$A$101,MATCH('Mappings'!A80,'CRM outcomes'!$C$2:$C$101,0)),'Mappings'!A80))</x:f>
      </x:c>
      <x:c r="C312" t="str">
        <x:f>IF(D312="METHOD_NOT_PROVENANCE","mapping_method","crm_record_id")</x:f>
        <x:v>crm_record_id</x:v>
      </x:c>
      <x:c r="D312" t="str">
        <x:f>IF('Mappings'!E80="","",'Mappings'!E80)</x:f>
      </x:c>
      <x:c r="E312" t="str">
        <x:f>IF(D312="","","Hold")</x:f>
      </x:c>
      <x:c r="F312" t="str">
        <x:f>IF(D312="","","Resolve the cited source row and refresh the report.")</x:f>
      </x:c>
      <x:c r="G312" t="str">
        <x:f>IF(D312="","",B312&amp;" "&amp;C312&amp;" "&amp;D312)</x:f>
      </x:c>
    </x:row>
    <x:row r="313">
      <x:c r="A313" t="str">
        <x:v>mapping</x:v>
      </x:c>
      <x:c r="B313" t="str">
        <x:f>IF('Mappings'!A81="","",IFERROR(INDEX('CRM outcomes'!$A$2:$A$101,MATCH('Mappings'!A81,'CRM outcomes'!$C$2:$C$101,0)),'Mappings'!A81))</x:f>
      </x:c>
      <x:c r="C313" t="str">
        <x:f>IF(D313="METHOD_NOT_PROVENANCE","mapping_method","crm_record_id")</x:f>
        <x:v>crm_record_id</x:v>
      </x:c>
      <x:c r="D313" t="str">
        <x:f>IF('Mappings'!E81="","",'Mappings'!E81)</x:f>
      </x:c>
      <x:c r="E313" t="str">
        <x:f>IF(D313="","","Hold")</x:f>
      </x:c>
      <x:c r="F313" t="str">
        <x:f>IF(D313="","","Resolve the cited source row and refresh the report.")</x:f>
      </x:c>
      <x:c r="G313" t="str">
        <x:f>IF(D313="","",B313&amp;" "&amp;C313&amp;" "&amp;D313)</x:f>
      </x:c>
    </x:row>
    <x:row r="314">
      <x:c r="A314" t="str">
        <x:v>mapping</x:v>
      </x:c>
      <x:c r="B314" t="str">
        <x:f>IF('Mappings'!A82="","",IFERROR(INDEX('CRM outcomes'!$A$2:$A$101,MATCH('Mappings'!A82,'CRM outcomes'!$C$2:$C$101,0)),'Mappings'!A82))</x:f>
      </x:c>
      <x:c r="C314" t="str">
        <x:f>IF(D314="METHOD_NOT_PROVENANCE","mapping_method","crm_record_id")</x:f>
        <x:v>crm_record_id</x:v>
      </x:c>
      <x:c r="D314" t="str">
        <x:f>IF('Mappings'!E82="","",'Mappings'!E82)</x:f>
      </x:c>
      <x:c r="E314" t="str">
        <x:f>IF(D314="","","Hold")</x:f>
      </x:c>
      <x:c r="F314" t="str">
        <x:f>IF(D314="","","Resolve the cited source row and refresh the report.")</x:f>
      </x:c>
      <x:c r="G314" t="str">
        <x:f>IF(D314="","",B314&amp;" "&amp;C314&amp;" "&amp;D314)</x:f>
      </x:c>
    </x:row>
    <x:row r="315">
      <x:c r="A315" t="str">
        <x:v>mapping</x:v>
      </x:c>
      <x:c r="B315" t="str">
        <x:f>IF('Mappings'!A83="","",IFERROR(INDEX('CRM outcomes'!$A$2:$A$101,MATCH('Mappings'!A83,'CRM outcomes'!$C$2:$C$101,0)),'Mappings'!A83))</x:f>
      </x:c>
      <x:c r="C315" t="str">
        <x:f>IF(D315="METHOD_NOT_PROVENANCE","mapping_method","crm_record_id")</x:f>
        <x:v>crm_record_id</x:v>
      </x:c>
      <x:c r="D315" t="str">
        <x:f>IF('Mappings'!E83="","",'Mappings'!E83)</x:f>
      </x:c>
      <x:c r="E315" t="str">
        <x:f>IF(D315="","","Hold")</x:f>
      </x:c>
      <x:c r="F315" t="str">
        <x:f>IF(D315="","","Resolve the cited source row and refresh the report.")</x:f>
      </x:c>
      <x:c r="G315" t="str">
        <x:f>IF(D315="","",B315&amp;" "&amp;C315&amp;" "&amp;D315)</x:f>
      </x:c>
    </x:row>
    <x:row r="316">
      <x:c r="A316" t="str">
        <x:v>mapping</x:v>
      </x:c>
      <x:c r="B316" t="str">
        <x:f>IF('Mappings'!A84="","",IFERROR(INDEX('CRM outcomes'!$A$2:$A$101,MATCH('Mappings'!A84,'CRM outcomes'!$C$2:$C$101,0)),'Mappings'!A84))</x:f>
      </x:c>
      <x:c r="C316" t="str">
        <x:f>IF(D316="METHOD_NOT_PROVENANCE","mapping_method","crm_record_id")</x:f>
        <x:v>crm_record_id</x:v>
      </x:c>
      <x:c r="D316" t="str">
        <x:f>IF('Mappings'!E84="","",'Mappings'!E84)</x:f>
      </x:c>
      <x:c r="E316" t="str">
        <x:f>IF(D316="","","Hold")</x:f>
      </x:c>
      <x:c r="F316" t="str">
        <x:f>IF(D316="","","Resolve the cited source row and refresh the report.")</x:f>
      </x:c>
      <x:c r="G316" t="str">
        <x:f>IF(D316="","",B316&amp;" "&amp;C316&amp;" "&amp;D316)</x:f>
      </x:c>
    </x:row>
    <x:row r="317">
      <x:c r="A317" t="str">
        <x:v>mapping</x:v>
      </x:c>
      <x:c r="B317" t="str">
        <x:f>IF('Mappings'!A85="","",IFERROR(INDEX('CRM outcomes'!$A$2:$A$101,MATCH('Mappings'!A85,'CRM outcomes'!$C$2:$C$101,0)),'Mappings'!A85))</x:f>
      </x:c>
      <x:c r="C317" t="str">
        <x:f>IF(D317="METHOD_NOT_PROVENANCE","mapping_method","crm_record_id")</x:f>
        <x:v>crm_record_id</x:v>
      </x:c>
      <x:c r="D317" t="str">
        <x:f>IF('Mappings'!E85="","",'Mappings'!E85)</x:f>
      </x:c>
      <x:c r="E317" t="str">
        <x:f>IF(D317="","","Hold")</x:f>
      </x:c>
      <x:c r="F317" t="str">
        <x:f>IF(D317="","","Resolve the cited source row and refresh the report.")</x:f>
      </x:c>
      <x:c r="G317" t="str">
        <x:f>IF(D317="","",B317&amp;" "&amp;C317&amp;" "&amp;D317)</x:f>
      </x:c>
    </x:row>
    <x:row r="318">
      <x:c r="A318" t="str">
        <x:v>mapping</x:v>
      </x:c>
      <x:c r="B318" t="str">
        <x:f>IF('Mappings'!A86="","",IFERROR(INDEX('CRM outcomes'!$A$2:$A$101,MATCH('Mappings'!A86,'CRM outcomes'!$C$2:$C$101,0)),'Mappings'!A86))</x:f>
      </x:c>
      <x:c r="C318" t="str">
        <x:f>IF(D318="METHOD_NOT_PROVENANCE","mapping_method","crm_record_id")</x:f>
        <x:v>crm_record_id</x:v>
      </x:c>
      <x:c r="D318" t="str">
        <x:f>IF('Mappings'!E86="","",'Mappings'!E86)</x:f>
      </x:c>
      <x:c r="E318" t="str">
        <x:f>IF(D318="","","Hold")</x:f>
      </x:c>
      <x:c r="F318" t="str">
        <x:f>IF(D318="","","Resolve the cited source row and refresh the report.")</x:f>
      </x:c>
      <x:c r="G318" t="str">
        <x:f>IF(D318="","",B318&amp;" "&amp;C318&amp;" "&amp;D318)</x:f>
      </x:c>
    </x:row>
    <x:row r="319">
      <x:c r="A319" t="str">
        <x:v>mapping</x:v>
      </x:c>
      <x:c r="B319" t="str">
        <x:f>IF('Mappings'!A87="","",IFERROR(INDEX('CRM outcomes'!$A$2:$A$101,MATCH('Mappings'!A87,'CRM outcomes'!$C$2:$C$101,0)),'Mappings'!A87))</x:f>
      </x:c>
      <x:c r="C319" t="str">
        <x:f>IF(D319="METHOD_NOT_PROVENANCE","mapping_method","crm_record_id")</x:f>
        <x:v>crm_record_id</x:v>
      </x:c>
      <x:c r="D319" t="str">
        <x:f>IF('Mappings'!E87="","",'Mappings'!E87)</x:f>
      </x:c>
      <x:c r="E319" t="str">
        <x:f>IF(D319="","","Hold")</x:f>
      </x:c>
      <x:c r="F319" t="str">
        <x:f>IF(D319="","","Resolve the cited source row and refresh the report.")</x:f>
      </x:c>
      <x:c r="G319" t="str">
        <x:f>IF(D319="","",B319&amp;" "&amp;C319&amp;" "&amp;D319)</x:f>
      </x:c>
    </x:row>
    <x:row r="320">
      <x:c r="A320" t="str">
        <x:v>mapping</x:v>
      </x:c>
      <x:c r="B320" t="str">
        <x:f>IF('Mappings'!A88="","",IFERROR(INDEX('CRM outcomes'!$A$2:$A$101,MATCH('Mappings'!A88,'CRM outcomes'!$C$2:$C$101,0)),'Mappings'!A88))</x:f>
      </x:c>
      <x:c r="C320" t="str">
        <x:f>IF(D320="METHOD_NOT_PROVENANCE","mapping_method","crm_record_id")</x:f>
        <x:v>crm_record_id</x:v>
      </x:c>
      <x:c r="D320" t="str">
        <x:f>IF('Mappings'!E88="","",'Mappings'!E88)</x:f>
      </x:c>
      <x:c r="E320" t="str">
        <x:f>IF(D320="","","Hold")</x:f>
      </x:c>
      <x:c r="F320" t="str">
        <x:f>IF(D320="","","Resolve the cited source row and refresh the report.")</x:f>
      </x:c>
      <x:c r="G320" t="str">
        <x:f>IF(D320="","",B320&amp;" "&amp;C320&amp;" "&amp;D320)</x:f>
      </x:c>
    </x:row>
    <x:row r="321">
      <x:c r="A321" t="str">
        <x:v>mapping</x:v>
      </x:c>
      <x:c r="B321" t="str">
        <x:f>IF('Mappings'!A89="","",IFERROR(INDEX('CRM outcomes'!$A$2:$A$101,MATCH('Mappings'!A89,'CRM outcomes'!$C$2:$C$101,0)),'Mappings'!A89))</x:f>
      </x:c>
      <x:c r="C321" t="str">
        <x:f>IF(D321="METHOD_NOT_PROVENANCE","mapping_method","crm_record_id")</x:f>
        <x:v>crm_record_id</x:v>
      </x:c>
      <x:c r="D321" t="str">
        <x:f>IF('Mappings'!E89="","",'Mappings'!E89)</x:f>
      </x:c>
      <x:c r="E321" t="str">
        <x:f>IF(D321="","","Hold")</x:f>
      </x:c>
      <x:c r="F321" t="str">
        <x:f>IF(D321="","","Resolve the cited source row and refresh the report.")</x:f>
      </x:c>
      <x:c r="G321" t="str">
        <x:f>IF(D321="","",B321&amp;" "&amp;C321&amp;" "&amp;D321)</x:f>
      </x:c>
    </x:row>
    <x:row r="322">
      <x:c r="A322" t="str">
        <x:v>mapping</x:v>
      </x:c>
      <x:c r="B322" t="str">
        <x:f>IF('Mappings'!A90="","",IFERROR(INDEX('CRM outcomes'!$A$2:$A$101,MATCH('Mappings'!A90,'CRM outcomes'!$C$2:$C$101,0)),'Mappings'!A90))</x:f>
      </x:c>
      <x:c r="C322" t="str">
        <x:f>IF(D322="METHOD_NOT_PROVENANCE","mapping_method","crm_record_id")</x:f>
        <x:v>crm_record_id</x:v>
      </x:c>
      <x:c r="D322" t="str">
        <x:f>IF('Mappings'!E90="","",'Mappings'!E90)</x:f>
      </x:c>
      <x:c r="E322" t="str">
        <x:f>IF(D322="","","Hold")</x:f>
      </x:c>
      <x:c r="F322" t="str">
        <x:f>IF(D322="","","Resolve the cited source row and refresh the report.")</x:f>
      </x:c>
      <x:c r="G322" t="str">
        <x:f>IF(D322="","",B322&amp;" "&amp;C322&amp;" "&amp;D322)</x:f>
      </x:c>
    </x:row>
    <x:row r="323">
      <x:c r="A323" t="str">
        <x:v>mapping</x:v>
      </x:c>
      <x:c r="B323" t="str">
        <x:f>IF('Mappings'!A91="","",IFERROR(INDEX('CRM outcomes'!$A$2:$A$101,MATCH('Mappings'!A91,'CRM outcomes'!$C$2:$C$101,0)),'Mappings'!A91))</x:f>
      </x:c>
      <x:c r="C323" t="str">
        <x:f>IF(D323="METHOD_NOT_PROVENANCE","mapping_method","crm_record_id")</x:f>
        <x:v>crm_record_id</x:v>
      </x:c>
      <x:c r="D323" t="str">
        <x:f>IF('Mappings'!E91="","",'Mappings'!E91)</x:f>
      </x:c>
      <x:c r="E323" t="str">
        <x:f>IF(D323="","","Hold")</x:f>
      </x:c>
      <x:c r="F323" t="str">
        <x:f>IF(D323="","","Resolve the cited source row and refresh the report.")</x:f>
      </x:c>
      <x:c r="G323" t="str">
        <x:f>IF(D323="","",B323&amp;" "&amp;C323&amp;" "&amp;D323)</x:f>
      </x:c>
    </x:row>
    <x:row r="324">
      <x:c r="A324" t="str">
        <x:v>mapping</x:v>
      </x:c>
      <x:c r="B324" t="str">
        <x:f>IF('Mappings'!A92="","",IFERROR(INDEX('CRM outcomes'!$A$2:$A$101,MATCH('Mappings'!A92,'CRM outcomes'!$C$2:$C$101,0)),'Mappings'!A92))</x:f>
      </x:c>
      <x:c r="C324" t="str">
        <x:f>IF(D324="METHOD_NOT_PROVENANCE","mapping_method","crm_record_id")</x:f>
        <x:v>crm_record_id</x:v>
      </x:c>
      <x:c r="D324" t="str">
        <x:f>IF('Mappings'!E92="","",'Mappings'!E92)</x:f>
      </x:c>
      <x:c r="E324" t="str">
        <x:f>IF(D324="","","Hold")</x:f>
      </x:c>
      <x:c r="F324" t="str">
        <x:f>IF(D324="","","Resolve the cited source row and refresh the report.")</x:f>
      </x:c>
      <x:c r="G324" t="str">
        <x:f>IF(D324="","",B324&amp;" "&amp;C324&amp;" "&amp;D324)</x:f>
      </x:c>
    </x:row>
    <x:row r="325">
      <x:c r="A325" t="str">
        <x:v>mapping</x:v>
      </x:c>
      <x:c r="B325" t="str">
        <x:f>IF('Mappings'!A93="","",IFERROR(INDEX('CRM outcomes'!$A$2:$A$101,MATCH('Mappings'!A93,'CRM outcomes'!$C$2:$C$101,0)),'Mappings'!A93))</x:f>
      </x:c>
      <x:c r="C325" t="str">
        <x:f>IF(D325="METHOD_NOT_PROVENANCE","mapping_method","crm_record_id")</x:f>
        <x:v>crm_record_id</x:v>
      </x:c>
      <x:c r="D325" t="str">
        <x:f>IF('Mappings'!E93="","",'Mappings'!E93)</x:f>
      </x:c>
      <x:c r="E325" t="str">
        <x:f>IF(D325="","","Hold")</x:f>
      </x:c>
      <x:c r="F325" t="str">
        <x:f>IF(D325="","","Resolve the cited source row and refresh the report.")</x:f>
      </x:c>
      <x:c r="G325" t="str">
        <x:f>IF(D325="","",B325&amp;" "&amp;C325&amp;" "&amp;D325)</x:f>
      </x:c>
    </x:row>
    <x:row r="326">
      <x:c r="A326" t="str">
        <x:v>mapping</x:v>
      </x:c>
      <x:c r="B326" t="str">
        <x:f>IF('Mappings'!A94="","",IFERROR(INDEX('CRM outcomes'!$A$2:$A$101,MATCH('Mappings'!A94,'CRM outcomes'!$C$2:$C$101,0)),'Mappings'!A94))</x:f>
      </x:c>
      <x:c r="C326" t="str">
        <x:f>IF(D326="METHOD_NOT_PROVENANCE","mapping_method","crm_record_id")</x:f>
        <x:v>crm_record_id</x:v>
      </x:c>
      <x:c r="D326" t="str">
        <x:f>IF('Mappings'!E94="","",'Mappings'!E94)</x:f>
      </x:c>
      <x:c r="E326" t="str">
        <x:f>IF(D326="","","Hold")</x:f>
      </x:c>
      <x:c r="F326" t="str">
        <x:f>IF(D326="","","Resolve the cited source row and refresh the report.")</x:f>
      </x:c>
      <x:c r="G326" t="str">
        <x:f>IF(D326="","",B326&amp;" "&amp;C326&amp;" "&amp;D326)</x:f>
      </x:c>
    </x:row>
    <x:row r="327">
      <x:c r="A327" t="str">
        <x:v>mapping</x:v>
      </x:c>
      <x:c r="B327" t="str">
        <x:f>IF('Mappings'!A95="","",IFERROR(INDEX('CRM outcomes'!$A$2:$A$101,MATCH('Mappings'!A95,'CRM outcomes'!$C$2:$C$101,0)),'Mappings'!A95))</x:f>
      </x:c>
      <x:c r="C327" t="str">
        <x:f>IF(D327="METHOD_NOT_PROVENANCE","mapping_method","crm_record_id")</x:f>
        <x:v>crm_record_id</x:v>
      </x:c>
      <x:c r="D327" t="str">
        <x:f>IF('Mappings'!E95="","",'Mappings'!E95)</x:f>
      </x:c>
      <x:c r="E327" t="str">
        <x:f>IF(D327="","","Hold")</x:f>
      </x:c>
      <x:c r="F327" t="str">
        <x:f>IF(D327="","","Resolve the cited source row and refresh the report.")</x:f>
      </x:c>
      <x:c r="G327" t="str">
        <x:f>IF(D327="","",B327&amp;" "&amp;C327&amp;" "&amp;D327)</x:f>
      </x:c>
    </x:row>
    <x:row r="328">
      <x:c r="A328" t="str">
        <x:v>mapping</x:v>
      </x:c>
      <x:c r="B328" t="str">
        <x:f>IF('Mappings'!A96="","",IFERROR(INDEX('CRM outcomes'!$A$2:$A$101,MATCH('Mappings'!A96,'CRM outcomes'!$C$2:$C$101,0)),'Mappings'!A96))</x:f>
      </x:c>
      <x:c r="C328" t="str">
        <x:f>IF(D328="METHOD_NOT_PROVENANCE","mapping_method","crm_record_id")</x:f>
        <x:v>crm_record_id</x:v>
      </x:c>
      <x:c r="D328" t="str">
        <x:f>IF('Mappings'!E96="","",'Mappings'!E96)</x:f>
      </x:c>
      <x:c r="E328" t="str">
        <x:f>IF(D328="","","Hold")</x:f>
      </x:c>
      <x:c r="F328" t="str">
        <x:f>IF(D328="","","Resolve the cited source row and refresh the report.")</x:f>
      </x:c>
      <x:c r="G328" t="str">
        <x:f>IF(D328="","",B328&amp;" "&amp;C328&amp;" "&amp;D328)</x:f>
      </x:c>
    </x:row>
    <x:row r="329">
      <x:c r="A329" t="str">
        <x:v>mapping</x:v>
      </x:c>
      <x:c r="B329" t="str">
        <x:f>IF('Mappings'!A97="","",IFERROR(INDEX('CRM outcomes'!$A$2:$A$101,MATCH('Mappings'!A97,'CRM outcomes'!$C$2:$C$101,0)),'Mappings'!A97))</x:f>
      </x:c>
      <x:c r="C329" t="str">
        <x:f>IF(D329="METHOD_NOT_PROVENANCE","mapping_method","crm_record_id")</x:f>
        <x:v>crm_record_id</x:v>
      </x:c>
      <x:c r="D329" t="str">
        <x:f>IF('Mappings'!E97="","",'Mappings'!E97)</x:f>
      </x:c>
      <x:c r="E329" t="str">
        <x:f>IF(D329="","","Hold")</x:f>
      </x:c>
      <x:c r="F329" t="str">
        <x:f>IF(D329="","","Resolve the cited source row and refresh the report.")</x:f>
      </x:c>
      <x:c r="G329" t="str">
        <x:f>IF(D329="","",B329&amp;" "&amp;C329&amp;" "&amp;D329)</x:f>
      </x:c>
    </x:row>
    <x:row r="330">
      <x:c r="A330" t="str">
        <x:v>mapping</x:v>
      </x:c>
      <x:c r="B330" t="str">
        <x:f>IF('Mappings'!A98="","",IFERROR(INDEX('CRM outcomes'!$A$2:$A$101,MATCH('Mappings'!A98,'CRM outcomes'!$C$2:$C$101,0)),'Mappings'!A98))</x:f>
      </x:c>
      <x:c r="C330" t="str">
        <x:f>IF(D330="METHOD_NOT_PROVENANCE","mapping_method","crm_record_id")</x:f>
        <x:v>crm_record_id</x:v>
      </x:c>
      <x:c r="D330" t="str">
        <x:f>IF('Mappings'!E98="","",'Mappings'!E98)</x:f>
      </x:c>
      <x:c r="E330" t="str">
        <x:f>IF(D330="","","Hold")</x:f>
      </x:c>
      <x:c r="F330" t="str">
        <x:f>IF(D330="","","Resolve the cited source row and refresh the report.")</x:f>
      </x:c>
      <x:c r="G330" t="str">
        <x:f>IF(D330="","",B330&amp;" "&amp;C330&amp;" "&amp;D330)</x:f>
      </x:c>
    </x:row>
    <x:row r="331">
      <x:c r="A331" t="str">
        <x:v>mapping</x:v>
      </x:c>
      <x:c r="B331" t="str">
        <x:f>IF('Mappings'!A99="","",IFERROR(INDEX('CRM outcomes'!$A$2:$A$101,MATCH('Mappings'!A99,'CRM outcomes'!$C$2:$C$101,0)),'Mappings'!A99))</x:f>
      </x:c>
      <x:c r="C331" t="str">
        <x:f>IF(D331="METHOD_NOT_PROVENANCE","mapping_method","crm_record_id")</x:f>
        <x:v>crm_record_id</x:v>
      </x:c>
      <x:c r="D331" t="str">
        <x:f>IF('Mappings'!E99="","",'Mappings'!E99)</x:f>
      </x:c>
      <x:c r="E331" t="str">
        <x:f>IF(D331="","","Hold")</x:f>
      </x:c>
      <x:c r="F331" t="str">
        <x:f>IF(D331="","","Resolve the cited source row and refresh the report.")</x:f>
      </x:c>
      <x:c r="G331" t="str">
        <x:f>IF(D331="","",B331&amp;" "&amp;C331&amp;" "&amp;D331)</x:f>
      </x:c>
    </x:row>
    <x:row r="332">
      <x:c r="A332" t="str">
        <x:v>mapping</x:v>
      </x:c>
      <x:c r="B332" t="str">
        <x:f>IF('Mappings'!A100="","",IFERROR(INDEX('CRM outcomes'!$A$2:$A$101,MATCH('Mappings'!A100,'CRM outcomes'!$C$2:$C$101,0)),'Mappings'!A100))</x:f>
      </x:c>
      <x:c r="C332" t="str">
        <x:f>IF(D332="METHOD_NOT_PROVENANCE","mapping_method","crm_record_id")</x:f>
        <x:v>crm_record_id</x:v>
      </x:c>
      <x:c r="D332" t="str">
        <x:f>IF('Mappings'!E100="","",'Mappings'!E100)</x:f>
      </x:c>
      <x:c r="E332" t="str">
        <x:f>IF(D332="","","Hold")</x:f>
      </x:c>
      <x:c r="F332" t="str">
        <x:f>IF(D332="","","Resolve the cited source row and refresh the report.")</x:f>
      </x:c>
      <x:c r="G332" t="str">
        <x:f>IF(D332="","",B332&amp;" "&amp;C332&amp;" "&amp;D332)</x:f>
      </x:c>
    </x:row>
    <x:row r="333">
      <x:c r="A333" t="str">
        <x:v>mapping</x:v>
      </x:c>
      <x:c r="B333" t="str">
        <x:f>IF('Mappings'!A101="","",IFERROR(INDEX('CRM outcomes'!$A$2:$A$101,MATCH('Mappings'!A101,'CRM outcomes'!$C$2:$C$101,0)),'Mappings'!A101))</x:f>
      </x:c>
      <x:c r="C333" t="str">
        <x:f>IF(D333="METHOD_NOT_PROVENANCE","mapping_method","crm_record_id")</x:f>
        <x:v>crm_record_id</x:v>
      </x:c>
      <x:c r="D333" t="str">
        <x:f>IF('Mappings'!E101="","",'Mappings'!E101)</x:f>
      </x:c>
      <x:c r="E333" t="str">
        <x:f>IF(D333="","","Hold")</x:f>
      </x:c>
      <x:c r="F333" t="str">
        <x:f>IF(D333="","","Resolve the cited source row and refresh the report.")</x:f>
      </x:c>
      <x:c r="G333" t="str">
        <x:f>IF(D333="","",B333&amp;" "&amp;C333&amp;" "&amp;D333)</x:f>
      </x:c>
    </x:row>
    <x:row r="334">
      <x:c r="A334" t="str">
        <x:v>crm</x:v>
      </x:c>
      <x:c r="B334" t="str">
        <x:f>IF('CRM outcomes'!A2="","",'CRM outcomes'!A2)</x:f>
      </x:c>
      <x:c r="C334" t="str">
        <x:v>captured_ad_id</x:v>
      </x:c>
      <x:c r="D334" t="str">
        <x:f>IF(AND('CRM outcomes'!A2&lt;&gt;"",'CRM outcomes'!G2=""),"MISSING_OR_PLACEHOLDER","")</x:f>
      </x:c>
      <x:c r="E334" t="str">
        <x:f>IF(D334="","","Hold")</x:f>
      </x:c>
      <x:c r="F334" t="str">
        <x:f>IF(D334="","","Supply the captured ad ID or declare the record unmatched.")</x:f>
      </x:c>
      <x:c r="G334" t="str">
        <x:f>IF(D334="","",B334&amp;" "&amp;C334&amp;" "&amp;D334)</x:f>
      </x:c>
    </x:row>
    <x:row r="335">
      <x:c r="A335" t="str">
        <x:v>crm</x:v>
      </x:c>
      <x:c r="B335" t="str">
        <x:f>IF('CRM outcomes'!A3="","",'CRM outcomes'!A3)</x:f>
      </x:c>
      <x:c r="C335" t="str">
        <x:v>captured_ad_id</x:v>
      </x:c>
      <x:c r="D335" t="str">
        <x:f>IF(AND('CRM outcomes'!A3&lt;&gt;"",'CRM outcomes'!G3=""),"MISSING_OR_PLACEHOLDER","")</x:f>
      </x:c>
      <x:c r="E335" t="str">
        <x:f>IF(D335="","","Hold")</x:f>
      </x:c>
      <x:c r="F335" t="str">
        <x:f>IF(D335="","","Supply the captured ad ID or declare the record unmatched.")</x:f>
      </x:c>
      <x:c r="G335" t="str">
        <x:f>IF(D335="","",B335&amp;" "&amp;C335&amp;" "&amp;D335)</x:f>
      </x:c>
    </x:row>
    <x:row r="336">
      <x:c r="A336" t="str">
        <x:v>crm</x:v>
      </x:c>
      <x:c r="B336" t="str">
        <x:f>IF('CRM outcomes'!A4="","",'CRM outcomes'!A4)</x:f>
      </x:c>
      <x:c r="C336" t="str">
        <x:v>captured_ad_id</x:v>
      </x:c>
      <x:c r="D336" t="str">
        <x:f>IF(AND('CRM outcomes'!A4&lt;&gt;"",'CRM outcomes'!G4=""),"MISSING_OR_PLACEHOLDER","")</x:f>
      </x:c>
      <x:c r="E336" t="str">
        <x:f>IF(D336="","","Hold")</x:f>
      </x:c>
      <x:c r="F336" t="str">
        <x:f>IF(D336="","","Supply the captured ad ID or declare the record unmatched.")</x:f>
      </x:c>
      <x:c r="G336" t="str">
        <x:f>IF(D336="","",B336&amp;" "&amp;C336&amp;" "&amp;D336)</x:f>
      </x:c>
    </x:row>
    <x:row r="337">
      <x:c r="A337" t="str">
        <x:v>crm</x:v>
      </x:c>
      <x:c r="B337" t="str">
        <x:f>IF('CRM outcomes'!A5="","",'CRM outcomes'!A5)</x:f>
      </x:c>
      <x:c r="C337" t="str">
        <x:v>captured_ad_id</x:v>
      </x:c>
      <x:c r="D337" t="str">
        <x:f>IF(AND('CRM outcomes'!A5&lt;&gt;"",'CRM outcomes'!G5=""),"MISSING_OR_PLACEHOLDER","")</x:f>
      </x:c>
      <x:c r="E337" t="str">
        <x:f>IF(D337="","","Hold")</x:f>
      </x:c>
      <x:c r="F337" t="str">
        <x:f>IF(D337="","","Supply the captured ad ID or declare the record unmatched.")</x:f>
      </x:c>
      <x:c r="G337" t="str">
        <x:f>IF(D337="","",B337&amp;" "&amp;C337&amp;" "&amp;D337)</x:f>
      </x:c>
    </x:row>
    <x:row r="338">
      <x:c r="A338" t="str">
        <x:v>crm</x:v>
      </x:c>
      <x:c r="B338" t="str">
        <x:f>IF('CRM outcomes'!A6="","",'CRM outcomes'!A6)</x:f>
      </x:c>
      <x:c r="C338" t="str">
        <x:v>captured_ad_id</x:v>
      </x:c>
      <x:c r="D338" t="str">
        <x:f>IF(AND('CRM outcomes'!A6&lt;&gt;"",'CRM outcomes'!G6=""),"MISSING_OR_PLACEHOLDER","")</x:f>
      </x:c>
      <x:c r="E338" t="str">
        <x:f>IF(D338="","","Hold")</x:f>
      </x:c>
      <x:c r="F338" t="str">
        <x:f>IF(D338="","","Supply the captured ad ID or declare the record unmatched.")</x:f>
      </x:c>
      <x:c r="G338" t="str">
        <x:f>IF(D338="","",B338&amp;" "&amp;C338&amp;" "&amp;D338)</x:f>
      </x:c>
    </x:row>
    <x:row r="339">
      <x:c r="A339" t="str">
        <x:v>crm</x:v>
      </x:c>
      <x:c r="B339" t="str">
        <x:f>IF('CRM outcomes'!A7="","",'CRM outcomes'!A7)</x:f>
      </x:c>
      <x:c r="C339" t="str">
        <x:v>captured_ad_id</x:v>
      </x:c>
      <x:c r="D339" t="str">
        <x:f>IF(AND('CRM outcomes'!A7&lt;&gt;"",'CRM outcomes'!G7=""),"MISSING_OR_PLACEHOLDER","")</x:f>
      </x:c>
      <x:c r="E339" t="str">
        <x:f>IF(D339="","","Hold")</x:f>
      </x:c>
      <x:c r="F339" t="str">
        <x:f>IF(D339="","","Supply the captured ad ID or declare the record unmatched.")</x:f>
      </x:c>
      <x:c r="G339" t="str">
        <x:f>IF(D339="","",B339&amp;" "&amp;C339&amp;" "&amp;D339)</x:f>
      </x:c>
    </x:row>
    <x:row r="340">
      <x:c r="A340" t="str">
        <x:v>crm</x:v>
      </x:c>
      <x:c r="B340" t="str">
        <x:f>IF('CRM outcomes'!A8="","",'CRM outcomes'!A8)</x:f>
      </x:c>
      <x:c r="C340" t="str">
        <x:v>captured_ad_id</x:v>
      </x:c>
      <x:c r="D340" t="str">
        <x:f>IF(AND('CRM outcomes'!A8&lt;&gt;"",'CRM outcomes'!G8=""),"MISSING_OR_PLACEHOLDER","")</x:f>
      </x:c>
      <x:c r="E340" t="str">
        <x:f>IF(D340="","","Hold")</x:f>
      </x:c>
      <x:c r="F340" t="str">
        <x:f>IF(D340="","","Supply the captured ad ID or declare the record unmatched.")</x:f>
      </x:c>
      <x:c r="G340" t="str">
        <x:f>IF(D340="","",B340&amp;" "&amp;C340&amp;" "&amp;D340)</x:f>
      </x:c>
    </x:row>
    <x:row r="341">
      <x:c r="A341" t="str">
        <x:v>crm</x:v>
      </x:c>
      <x:c r="B341" t="str">
        <x:f>IF('CRM outcomes'!A9="","",'CRM outcomes'!A9)</x:f>
      </x:c>
      <x:c r="C341" t="str">
        <x:v>captured_ad_id</x:v>
      </x:c>
      <x:c r="D341" t="str">
        <x:f>IF(AND('CRM outcomes'!A9&lt;&gt;"",'CRM outcomes'!G9=""),"MISSING_OR_PLACEHOLDER","")</x:f>
      </x:c>
      <x:c r="E341" t="str">
        <x:f>IF(D341="","","Hold")</x:f>
      </x:c>
      <x:c r="F341" t="str">
        <x:f>IF(D341="","","Supply the captured ad ID or declare the record unmatched.")</x:f>
      </x:c>
      <x:c r="G341" t="str">
        <x:f>IF(D341="","",B341&amp;" "&amp;C341&amp;" "&amp;D341)</x:f>
      </x:c>
    </x:row>
    <x:row r="342">
      <x:c r="A342" t="str">
        <x:v>crm</x:v>
      </x:c>
      <x:c r="B342" t="str">
        <x:f>IF('CRM outcomes'!A10="","",'CRM outcomes'!A10)</x:f>
      </x:c>
      <x:c r="C342" t="str">
        <x:v>captured_ad_id</x:v>
      </x:c>
      <x:c r="D342" t="str">
        <x:f>IF(AND('CRM outcomes'!A10&lt;&gt;"",'CRM outcomes'!G10=""),"MISSING_OR_PLACEHOLDER","")</x:f>
      </x:c>
      <x:c r="E342" t="str">
        <x:f>IF(D342="","","Hold")</x:f>
      </x:c>
      <x:c r="F342" t="str">
        <x:f>IF(D342="","","Supply the captured ad ID or declare the record unmatched.")</x:f>
      </x:c>
      <x:c r="G342" t="str">
        <x:f>IF(D342="","",B342&amp;" "&amp;C342&amp;" "&amp;D342)</x:f>
      </x:c>
    </x:row>
    <x:row r="343">
      <x:c r="A343" t="str">
        <x:v>crm</x:v>
      </x:c>
      <x:c r="B343" t="str">
        <x:f>IF('CRM outcomes'!A11="","",'CRM outcomes'!A11)</x:f>
      </x:c>
      <x:c r="C343" t="str">
        <x:v>captured_ad_id</x:v>
      </x:c>
      <x:c r="D343" t="str">
        <x:f>IF(AND('CRM outcomes'!A11&lt;&gt;"",'CRM outcomes'!G11=""),"MISSING_OR_PLACEHOLDER","")</x:f>
      </x:c>
      <x:c r="E343" t="str">
        <x:f>IF(D343="","","Hold")</x:f>
      </x:c>
      <x:c r="F343" t="str">
        <x:f>IF(D343="","","Supply the captured ad ID or declare the record unmatched.")</x:f>
      </x:c>
      <x:c r="G343" t="str">
        <x:f>IF(D343="","",B343&amp;" "&amp;C343&amp;" "&amp;D343)</x:f>
      </x:c>
    </x:row>
    <x:row r="344">
      <x:c r="A344" t="str">
        <x:v>crm</x:v>
      </x:c>
      <x:c r="B344" t="str">
        <x:f>IF('CRM outcomes'!A12="","",'CRM outcomes'!A12)</x:f>
      </x:c>
      <x:c r="C344" t="str">
        <x:v>captured_ad_id</x:v>
      </x:c>
      <x:c r="D344" t="str">
        <x:f>IF(AND('CRM outcomes'!A12&lt;&gt;"",'CRM outcomes'!G12=""),"MISSING_OR_PLACEHOLDER","")</x:f>
      </x:c>
      <x:c r="E344" t="str">
        <x:f>IF(D344="","","Hold")</x:f>
      </x:c>
      <x:c r="F344" t="str">
        <x:f>IF(D344="","","Supply the captured ad ID or declare the record unmatched.")</x:f>
      </x:c>
      <x:c r="G344" t="str">
        <x:f>IF(D344="","",B344&amp;" "&amp;C344&amp;" "&amp;D344)</x:f>
      </x:c>
    </x:row>
    <x:row r="345">
      <x:c r="A345" t="str">
        <x:v>crm</x:v>
      </x:c>
      <x:c r="B345" t="str">
        <x:f>IF('CRM outcomes'!A13="","",'CRM outcomes'!A13)</x:f>
      </x:c>
      <x:c r="C345" t="str">
        <x:v>captured_ad_id</x:v>
      </x:c>
      <x:c r="D345" t="str">
        <x:f>IF(AND('CRM outcomes'!A13&lt;&gt;"",'CRM outcomes'!G13=""),"MISSING_OR_PLACEHOLDER","")</x:f>
      </x:c>
      <x:c r="E345" t="str">
        <x:f>IF(D345="","","Hold")</x:f>
      </x:c>
      <x:c r="F345" t="str">
        <x:f>IF(D345="","","Supply the captured ad ID or declare the record unmatched.")</x:f>
      </x:c>
      <x:c r="G345" t="str">
        <x:f>IF(D345="","",B345&amp;" "&amp;C345&amp;" "&amp;D345)</x:f>
      </x:c>
    </x:row>
    <x:row r="346">
      <x:c r="A346" t="str">
        <x:v>crm</x:v>
      </x:c>
      <x:c r="B346" t="str">
        <x:f>IF('CRM outcomes'!A14="","",'CRM outcomes'!A14)</x:f>
      </x:c>
      <x:c r="C346" t="str">
        <x:v>captured_ad_id</x:v>
      </x:c>
      <x:c r="D346" t="str">
        <x:f>IF(AND('CRM outcomes'!A14&lt;&gt;"",'CRM outcomes'!G14=""),"MISSING_OR_PLACEHOLDER","")</x:f>
      </x:c>
      <x:c r="E346" t="str">
        <x:f>IF(D346="","","Hold")</x:f>
      </x:c>
      <x:c r="F346" t="str">
        <x:f>IF(D346="","","Supply the captured ad ID or declare the record unmatched.")</x:f>
      </x:c>
      <x:c r="G346" t="str">
        <x:f>IF(D346="","",B346&amp;" "&amp;C346&amp;" "&amp;D346)</x:f>
      </x:c>
    </x:row>
    <x:row r="347">
      <x:c r="A347" t="str">
        <x:v>crm</x:v>
      </x:c>
      <x:c r="B347" t="str">
        <x:f>IF('CRM outcomes'!A15="","",'CRM outcomes'!A15)</x:f>
      </x:c>
      <x:c r="C347" t="str">
        <x:v>captured_ad_id</x:v>
      </x:c>
      <x:c r="D347" t="str">
        <x:f>IF(AND('CRM outcomes'!A15&lt;&gt;"",'CRM outcomes'!G15=""),"MISSING_OR_PLACEHOLDER","")</x:f>
      </x:c>
      <x:c r="E347" t="str">
        <x:f>IF(D347="","","Hold")</x:f>
      </x:c>
      <x:c r="F347" t="str">
        <x:f>IF(D347="","","Supply the captured ad ID or declare the record unmatched.")</x:f>
      </x:c>
      <x:c r="G347" t="str">
        <x:f>IF(D347="","",B347&amp;" "&amp;C347&amp;" "&amp;D347)</x:f>
      </x:c>
    </x:row>
    <x:row r="348">
      <x:c r="A348" t="str">
        <x:v>crm</x:v>
      </x:c>
      <x:c r="B348" t="str">
        <x:f>IF('CRM outcomes'!A16="","",'CRM outcomes'!A16)</x:f>
      </x:c>
      <x:c r="C348" t="str">
        <x:v>captured_ad_id</x:v>
      </x:c>
      <x:c r="D348" t="str">
        <x:f>IF(AND('CRM outcomes'!A16&lt;&gt;"",'CRM outcomes'!G16=""),"MISSING_OR_PLACEHOLDER","")</x:f>
      </x:c>
      <x:c r="E348" t="str">
        <x:f>IF(D348="","","Hold")</x:f>
      </x:c>
      <x:c r="F348" t="str">
        <x:f>IF(D348="","","Supply the captured ad ID or declare the record unmatched.")</x:f>
      </x:c>
      <x:c r="G348" t="str">
        <x:f>IF(D348="","",B348&amp;" "&amp;C348&amp;" "&amp;D348)</x:f>
      </x:c>
    </x:row>
    <x:row r="349">
      <x:c r="A349" t="str">
        <x:v>crm</x:v>
      </x:c>
      <x:c r="B349" t="str">
        <x:f>IF('CRM outcomes'!A17="","",'CRM outcomes'!A17)</x:f>
      </x:c>
      <x:c r="C349" t="str">
        <x:v>captured_ad_id</x:v>
      </x:c>
      <x:c r="D349" t="str">
        <x:f>IF(AND('CRM outcomes'!A17&lt;&gt;"",'CRM outcomes'!G17=""),"MISSING_OR_PLACEHOLDER","")</x:f>
      </x:c>
      <x:c r="E349" t="str">
        <x:f>IF(D349="","","Hold")</x:f>
      </x:c>
      <x:c r="F349" t="str">
        <x:f>IF(D349="","","Supply the captured ad ID or declare the record unmatched.")</x:f>
      </x:c>
      <x:c r="G349" t="str">
        <x:f>IF(D349="","",B349&amp;" "&amp;C349&amp;" "&amp;D349)</x:f>
      </x:c>
    </x:row>
    <x:row r="350">
      <x:c r="A350" t="str">
        <x:v>crm</x:v>
      </x:c>
      <x:c r="B350" t="str">
        <x:f>IF('CRM outcomes'!A18="","",'CRM outcomes'!A18)</x:f>
      </x:c>
      <x:c r="C350" t="str">
        <x:v>captured_ad_id</x:v>
      </x:c>
      <x:c r="D350" t="str">
        <x:f>IF(AND('CRM outcomes'!A18&lt;&gt;"",'CRM outcomes'!G18=""),"MISSING_OR_PLACEHOLDER","")</x:f>
      </x:c>
      <x:c r="E350" t="str">
        <x:f>IF(D350="","","Hold")</x:f>
      </x:c>
      <x:c r="F350" t="str">
        <x:f>IF(D350="","","Supply the captured ad ID or declare the record unmatched.")</x:f>
      </x:c>
      <x:c r="G350" t="str">
        <x:f>IF(D350="","",B350&amp;" "&amp;C350&amp;" "&amp;D350)</x:f>
      </x:c>
    </x:row>
    <x:row r="351">
      <x:c r="A351" t="str">
        <x:v>crm</x:v>
      </x:c>
      <x:c r="B351" t="str">
        <x:f>IF('CRM outcomes'!A19="","",'CRM outcomes'!A19)</x:f>
      </x:c>
      <x:c r="C351" t="str">
        <x:v>captured_ad_id</x:v>
      </x:c>
      <x:c r="D351" t="str">
        <x:f>IF(AND('CRM outcomes'!A19&lt;&gt;"",'CRM outcomes'!G19=""),"MISSING_OR_PLACEHOLDER","")</x:f>
      </x:c>
      <x:c r="E351" t="str">
        <x:f>IF(D351="","","Hold")</x:f>
      </x:c>
      <x:c r="F351" t="str">
        <x:f>IF(D351="","","Supply the captured ad ID or declare the record unmatched.")</x:f>
      </x:c>
      <x:c r="G351" t="str">
        <x:f>IF(D351="","",B351&amp;" "&amp;C351&amp;" "&amp;D351)</x:f>
      </x:c>
    </x:row>
    <x:row r="352">
      <x:c r="A352" t="str">
        <x:v>crm</x:v>
      </x:c>
      <x:c r="B352" t="str">
        <x:f>IF('CRM outcomes'!A20="","",'CRM outcomes'!A20)</x:f>
      </x:c>
      <x:c r="C352" t="str">
        <x:v>captured_ad_id</x:v>
      </x:c>
      <x:c r="D352" t="str">
        <x:f>IF(AND('CRM outcomes'!A20&lt;&gt;"",'CRM outcomes'!G20=""),"MISSING_OR_PLACEHOLDER","")</x:f>
      </x:c>
      <x:c r="E352" t="str">
        <x:f>IF(D352="","","Hold")</x:f>
      </x:c>
      <x:c r="F352" t="str">
        <x:f>IF(D352="","","Supply the captured ad ID or declare the record unmatched.")</x:f>
      </x:c>
      <x:c r="G352" t="str">
        <x:f>IF(D352="","",B352&amp;" "&amp;C352&amp;" "&amp;D352)</x:f>
      </x:c>
    </x:row>
    <x:row r="353">
      <x:c r="A353" t="str">
        <x:v>crm</x:v>
      </x:c>
      <x:c r="B353" t="str">
        <x:f>IF('CRM outcomes'!A21="","",'CRM outcomes'!A21)</x:f>
      </x:c>
      <x:c r="C353" t="str">
        <x:v>captured_ad_id</x:v>
      </x:c>
      <x:c r="D353" t="str">
        <x:f>IF(AND('CRM outcomes'!A21&lt;&gt;"",'CRM outcomes'!G21=""),"MISSING_OR_PLACEHOLDER","")</x:f>
      </x:c>
      <x:c r="E353" t="str">
        <x:f>IF(D353="","","Hold")</x:f>
      </x:c>
      <x:c r="F353" t="str">
        <x:f>IF(D353="","","Supply the captured ad ID or declare the record unmatched.")</x:f>
      </x:c>
      <x:c r="G353" t="str">
        <x:f>IF(D353="","",B353&amp;" "&amp;C353&amp;" "&amp;D353)</x:f>
      </x:c>
    </x:row>
    <x:row r="354">
      <x:c r="A354" t="str">
        <x:v>crm</x:v>
      </x:c>
      <x:c r="B354" t="str">
        <x:f>IF('CRM outcomes'!A22="","",'CRM outcomes'!A22)</x:f>
      </x:c>
      <x:c r="C354" t="str">
        <x:v>captured_ad_id</x:v>
      </x:c>
      <x:c r="D354" t="str">
        <x:f>IF(AND('CRM outcomes'!A22&lt;&gt;"",'CRM outcomes'!G22=""),"MISSING_OR_PLACEHOLDER","")</x:f>
      </x:c>
      <x:c r="E354" t="str">
        <x:f>IF(D354="","","Hold")</x:f>
      </x:c>
      <x:c r="F354" t="str">
        <x:f>IF(D354="","","Supply the captured ad ID or declare the record unmatched.")</x:f>
      </x:c>
      <x:c r="G354" t="str">
        <x:f>IF(D354="","",B354&amp;" "&amp;C354&amp;" "&amp;D354)</x:f>
      </x:c>
    </x:row>
    <x:row r="355">
      <x:c r="A355" t="str">
        <x:v>crm</x:v>
      </x:c>
      <x:c r="B355" t="str">
        <x:f>IF('CRM outcomes'!A23="","",'CRM outcomes'!A23)</x:f>
      </x:c>
      <x:c r="C355" t="str">
        <x:v>captured_ad_id</x:v>
      </x:c>
      <x:c r="D355" t="str">
        <x:f>IF(AND('CRM outcomes'!A23&lt;&gt;"",'CRM outcomes'!G23=""),"MISSING_OR_PLACEHOLDER","")</x:f>
      </x:c>
      <x:c r="E355" t="str">
        <x:f>IF(D355="","","Hold")</x:f>
      </x:c>
      <x:c r="F355" t="str">
        <x:f>IF(D355="","","Supply the captured ad ID or declare the record unmatched.")</x:f>
      </x:c>
      <x:c r="G355" t="str">
        <x:f>IF(D355="","",B355&amp;" "&amp;C355&amp;" "&amp;D355)</x:f>
      </x:c>
    </x:row>
    <x:row r="356">
      <x:c r="A356" t="str">
        <x:v>crm</x:v>
      </x:c>
      <x:c r="B356" t="str">
        <x:f>IF('CRM outcomes'!A24="","",'CRM outcomes'!A24)</x:f>
      </x:c>
      <x:c r="C356" t="str">
        <x:v>captured_ad_id</x:v>
      </x:c>
      <x:c r="D356" t="str">
        <x:f>IF(AND('CRM outcomes'!A24&lt;&gt;"",'CRM outcomes'!G24=""),"MISSING_OR_PLACEHOLDER","")</x:f>
      </x:c>
      <x:c r="E356" t="str">
        <x:f>IF(D356="","","Hold")</x:f>
      </x:c>
      <x:c r="F356" t="str">
        <x:f>IF(D356="","","Supply the captured ad ID or declare the record unmatched.")</x:f>
      </x:c>
      <x:c r="G356" t="str">
        <x:f>IF(D356="","",B356&amp;" "&amp;C356&amp;" "&amp;D356)</x:f>
      </x:c>
    </x:row>
    <x:row r="357">
      <x:c r="A357" t="str">
        <x:v>crm</x:v>
      </x:c>
      <x:c r="B357" t="str">
        <x:f>IF('CRM outcomes'!A25="","",'CRM outcomes'!A25)</x:f>
      </x:c>
      <x:c r="C357" t="str">
        <x:v>captured_ad_id</x:v>
      </x:c>
      <x:c r="D357" t="str">
        <x:f>IF(AND('CRM outcomes'!A25&lt;&gt;"",'CRM outcomes'!G25=""),"MISSING_OR_PLACEHOLDER","")</x:f>
      </x:c>
      <x:c r="E357" t="str">
        <x:f>IF(D357="","","Hold")</x:f>
      </x:c>
      <x:c r="F357" t="str">
        <x:f>IF(D357="","","Supply the captured ad ID or declare the record unmatched.")</x:f>
      </x:c>
      <x:c r="G357" t="str">
        <x:f>IF(D357="","",B357&amp;" "&amp;C357&amp;" "&amp;D357)</x:f>
      </x:c>
    </x:row>
    <x:row r="358">
      <x:c r="A358" t="str">
        <x:v>crm</x:v>
      </x:c>
      <x:c r="B358" t="str">
        <x:f>IF('CRM outcomes'!A26="","",'CRM outcomes'!A26)</x:f>
      </x:c>
      <x:c r="C358" t="str">
        <x:v>captured_ad_id</x:v>
      </x:c>
      <x:c r="D358" t="str">
        <x:f>IF(AND('CRM outcomes'!A26&lt;&gt;"",'CRM outcomes'!G26=""),"MISSING_OR_PLACEHOLDER","")</x:f>
      </x:c>
      <x:c r="E358" t="str">
        <x:f>IF(D358="","","Hold")</x:f>
      </x:c>
      <x:c r="F358" t="str">
        <x:f>IF(D358="","","Supply the captured ad ID or declare the record unmatched.")</x:f>
      </x:c>
      <x:c r="G358" t="str">
        <x:f>IF(D358="","",B358&amp;" "&amp;C358&amp;" "&amp;D358)</x:f>
      </x:c>
    </x:row>
    <x:row r="359">
      <x:c r="A359" t="str">
        <x:v>crm</x:v>
      </x:c>
      <x:c r="B359" t="str">
        <x:f>IF('CRM outcomes'!A27="","",'CRM outcomes'!A27)</x:f>
      </x:c>
      <x:c r="C359" t="str">
        <x:v>captured_ad_id</x:v>
      </x:c>
      <x:c r="D359" t="str">
        <x:f>IF(AND('CRM outcomes'!A27&lt;&gt;"",'CRM outcomes'!G27=""),"MISSING_OR_PLACEHOLDER","")</x:f>
      </x:c>
      <x:c r="E359" t="str">
        <x:f>IF(D359="","","Hold")</x:f>
      </x:c>
      <x:c r="F359" t="str">
        <x:f>IF(D359="","","Supply the captured ad ID or declare the record unmatched.")</x:f>
      </x:c>
      <x:c r="G359" t="str">
        <x:f>IF(D359="","",B359&amp;" "&amp;C359&amp;" "&amp;D359)</x:f>
      </x:c>
    </x:row>
    <x:row r="360">
      <x:c r="A360" t="str">
        <x:v>crm</x:v>
      </x:c>
      <x:c r="B360" t="str">
        <x:f>IF('CRM outcomes'!A28="","",'CRM outcomes'!A28)</x:f>
      </x:c>
      <x:c r="C360" t="str">
        <x:v>captured_ad_id</x:v>
      </x:c>
      <x:c r="D360" t="str">
        <x:f>IF(AND('CRM outcomes'!A28&lt;&gt;"",'CRM outcomes'!G28=""),"MISSING_OR_PLACEHOLDER","")</x:f>
      </x:c>
      <x:c r="E360" t="str">
        <x:f>IF(D360="","","Hold")</x:f>
      </x:c>
      <x:c r="F360" t="str">
        <x:f>IF(D360="","","Supply the captured ad ID or declare the record unmatched.")</x:f>
      </x:c>
      <x:c r="G360" t="str">
        <x:f>IF(D360="","",B360&amp;" "&amp;C360&amp;" "&amp;D360)</x:f>
      </x:c>
    </x:row>
    <x:row r="361">
      <x:c r="A361" t="str">
        <x:v>crm</x:v>
      </x:c>
      <x:c r="B361" t="str">
        <x:f>IF('CRM outcomes'!A29="","",'CRM outcomes'!A29)</x:f>
      </x:c>
      <x:c r="C361" t="str">
        <x:v>captured_ad_id</x:v>
      </x:c>
      <x:c r="D361" t="str">
        <x:f>IF(AND('CRM outcomes'!A29&lt;&gt;"",'CRM outcomes'!G29=""),"MISSING_OR_PLACEHOLDER","")</x:f>
      </x:c>
      <x:c r="E361" t="str">
        <x:f>IF(D361="","","Hold")</x:f>
      </x:c>
      <x:c r="F361" t="str">
        <x:f>IF(D361="","","Supply the captured ad ID or declare the record unmatched.")</x:f>
      </x:c>
      <x:c r="G361" t="str">
        <x:f>IF(D361="","",B361&amp;" "&amp;C361&amp;" "&amp;D361)</x:f>
      </x:c>
    </x:row>
    <x:row r="362">
      <x:c r="A362" t="str">
        <x:v>crm</x:v>
      </x:c>
      <x:c r="B362" t="str">
        <x:f>IF('CRM outcomes'!A30="","",'CRM outcomes'!A30)</x:f>
      </x:c>
      <x:c r="C362" t="str">
        <x:v>captured_ad_id</x:v>
      </x:c>
      <x:c r="D362" t="str">
        <x:f>IF(AND('CRM outcomes'!A30&lt;&gt;"",'CRM outcomes'!G30=""),"MISSING_OR_PLACEHOLDER","")</x:f>
      </x:c>
      <x:c r="E362" t="str">
        <x:f>IF(D362="","","Hold")</x:f>
      </x:c>
      <x:c r="F362" t="str">
        <x:f>IF(D362="","","Supply the captured ad ID or declare the record unmatched.")</x:f>
      </x:c>
      <x:c r="G362" t="str">
        <x:f>IF(D362="","",B362&amp;" "&amp;C362&amp;" "&amp;D362)</x:f>
      </x:c>
    </x:row>
    <x:row r="363">
      <x:c r="A363" t="str">
        <x:v>crm</x:v>
      </x:c>
      <x:c r="B363" t="str">
        <x:f>IF('CRM outcomes'!A31="","",'CRM outcomes'!A31)</x:f>
      </x:c>
      <x:c r="C363" t="str">
        <x:v>captured_ad_id</x:v>
      </x:c>
      <x:c r="D363" t="str">
        <x:f>IF(AND('CRM outcomes'!A31&lt;&gt;"",'CRM outcomes'!G31=""),"MISSING_OR_PLACEHOLDER","")</x:f>
      </x:c>
      <x:c r="E363" t="str">
        <x:f>IF(D363="","","Hold")</x:f>
      </x:c>
      <x:c r="F363" t="str">
        <x:f>IF(D363="","","Supply the captured ad ID or declare the record unmatched.")</x:f>
      </x:c>
      <x:c r="G363" t="str">
        <x:f>IF(D363="","",B363&amp;" "&amp;C363&amp;" "&amp;D363)</x:f>
      </x:c>
    </x:row>
    <x:row r="364">
      <x:c r="A364" t="str">
        <x:v>crm</x:v>
      </x:c>
      <x:c r="B364" t="str">
        <x:f>IF('CRM outcomes'!A32="","",'CRM outcomes'!A32)</x:f>
      </x:c>
      <x:c r="C364" t="str">
        <x:v>captured_ad_id</x:v>
      </x:c>
      <x:c r="D364" t="str">
        <x:f>IF(AND('CRM outcomes'!A32&lt;&gt;"",'CRM outcomes'!G32=""),"MISSING_OR_PLACEHOLDER","")</x:f>
      </x:c>
      <x:c r="E364" t="str">
        <x:f>IF(D364="","","Hold")</x:f>
      </x:c>
      <x:c r="F364" t="str">
        <x:f>IF(D364="","","Supply the captured ad ID or declare the record unmatched.")</x:f>
      </x:c>
      <x:c r="G364" t="str">
        <x:f>IF(D364="","",B364&amp;" "&amp;C364&amp;" "&amp;D364)</x:f>
      </x:c>
    </x:row>
    <x:row r="365">
      <x:c r="A365" t="str">
        <x:v>crm</x:v>
      </x:c>
      <x:c r="B365" t="str">
        <x:f>IF('CRM outcomes'!A33="","",'CRM outcomes'!A33)</x:f>
      </x:c>
      <x:c r="C365" t="str">
        <x:v>captured_ad_id</x:v>
      </x:c>
      <x:c r="D365" t="str">
        <x:f>IF(AND('CRM outcomes'!A33&lt;&gt;"",'CRM outcomes'!G33=""),"MISSING_OR_PLACEHOLDER","")</x:f>
      </x:c>
      <x:c r="E365" t="str">
        <x:f>IF(D365="","","Hold")</x:f>
      </x:c>
      <x:c r="F365" t="str">
        <x:f>IF(D365="","","Supply the captured ad ID or declare the record unmatched.")</x:f>
      </x:c>
      <x:c r="G365" t="str">
        <x:f>IF(D365="","",B365&amp;" "&amp;C365&amp;" "&amp;D365)</x:f>
      </x:c>
    </x:row>
    <x:row r="366">
      <x:c r="A366" t="str">
        <x:v>crm</x:v>
      </x:c>
      <x:c r="B366" t="str">
        <x:f>IF('CRM outcomes'!A34="","",'CRM outcomes'!A34)</x:f>
      </x:c>
      <x:c r="C366" t="str">
        <x:v>captured_ad_id</x:v>
      </x:c>
      <x:c r="D366" t="str">
        <x:f>IF(AND('CRM outcomes'!A34&lt;&gt;"",'CRM outcomes'!G34=""),"MISSING_OR_PLACEHOLDER","")</x:f>
      </x:c>
      <x:c r="E366" t="str">
        <x:f>IF(D366="","","Hold")</x:f>
      </x:c>
      <x:c r="F366" t="str">
        <x:f>IF(D366="","","Supply the captured ad ID or declare the record unmatched.")</x:f>
      </x:c>
      <x:c r="G366" t="str">
        <x:f>IF(D366="","",B366&amp;" "&amp;C366&amp;" "&amp;D366)</x:f>
      </x:c>
    </x:row>
    <x:row r="367">
      <x:c r="A367" t="str">
        <x:v>crm</x:v>
      </x:c>
      <x:c r="B367" t="str">
        <x:f>IF('CRM outcomes'!A35="","",'CRM outcomes'!A35)</x:f>
      </x:c>
      <x:c r="C367" t="str">
        <x:v>captured_ad_id</x:v>
      </x:c>
      <x:c r="D367" t="str">
        <x:f>IF(AND('CRM outcomes'!A35&lt;&gt;"",'CRM outcomes'!G35=""),"MISSING_OR_PLACEHOLDER","")</x:f>
      </x:c>
      <x:c r="E367" t="str">
        <x:f>IF(D367="","","Hold")</x:f>
      </x:c>
      <x:c r="F367" t="str">
        <x:f>IF(D367="","","Supply the captured ad ID or declare the record unmatched.")</x:f>
      </x:c>
      <x:c r="G367" t="str">
        <x:f>IF(D367="","",B367&amp;" "&amp;C367&amp;" "&amp;D367)</x:f>
      </x:c>
    </x:row>
    <x:row r="368">
      <x:c r="A368" t="str">
        <x:v>crm</x:v>
      </x:c>
      <x:c r="B368" t="str">
        <x:f>IF('CRM outcomes'!A36="","",'CRM outcomes'!A36)</x:f>
      </x:c>
      <x:c r="C368" t="str">
        <x:v>captured_ad_id</x:v>
      </x:c>
      <x:c r="D368" t="str">
        <x:f>IF(AND('CRM outcomes'!A36&lt;&gt;"",'CRM outcomes'!G36=""),"MISSING_OR_PLACEHOLDER","")</x:f>
      </x:c>
      <x:c r="E368" t="str">
        <x:f>IF(D368="","","Hold")</x:f>
      </x:c>
      <x:c r="F368" t="str">
        <x:f>IF(D368="","","Supply the captured ad ID or declare the record unmatched.")</x:f>
      </x:c>
      <x:c r="G368" t="str">
        <x:f>IF(D368="","",B368&amp;" "&amp;C368&amp;" "&amp;D368)</x:f>
      </x:c>
    </x:row>
    <x:row r="369">
      <x:c r="A369" t="str">
        <x:v>crm</x:v>
      </x:c>
      <x:c r="B369" t="str">
        <x:f>IF('CRM outcomes'!A37="","",'CRM outcomes'!A37)</x:f>
      </x:c>
      <x:c r="C369" t="str">
        <x:v>captured_ad_id</x:v>
      </x:c>
      <x:c r="D369" t="str">
        <x:f>IF(AND('CRM outcomes'!A37&lt;&gt;"",'CRM outcomes'!G37=""),"MISSING_OR_PLACEHOLDER","")</x:f>
      </x:c>
      <x:c r="E369" t="str">
        <x:f>IF(D369="","","Hold")</x:f>
      </x:c>
      <x:c r="F369" t="str">
        <x:f>IF(D369="","","Supply the captured ad ID or declare the record unmatched.")</x:f>
      </x:c>
      <x:c r="G369" t="str">
        <x:f>IF(D369="","",B369&amp;" "&amp;C369&amp;" "&amp;D369)</x:f>
      </x:c>
    </x:row>
    <x:row r="370">
      <x:c r="A370" t="str">
        <x:v>crm</x:v>
      </x:c>
      <x:c r="B370" t="str">
        <x:f>IF('CRM outcomes'!A38="","",'CRM outcomes'!A38)</x:f>
      </x:c>
      <x:c r="C370" t="str">
        <x:v>captured_ad_id</x:v>
      </x:c>
      <x:c r="D370" t="str">
        <x:f>IF(AND('CRM outcomes'!A38&lt;&gt;"",'CRM outcomes'!G38=""),"MISSING_OR_PLACEHOLDER","")</x:f>
      </x:c>
      <x:c r="E370" t="str">
        <x:f>IF(D370="","","Hold")</x:f>
      </x:c>
      <x:c r="F370" t="str">
        <x:f>IF(D370="","","Supply the captured ad ID or declare the record unmatched.")</x:f>
      </x:c>
      <x:c r="G370" t="str">
        <x:f>IF(D370="","",B370&amp;" "&amp;C370&amp;" "&amp;D370)</x:f>
      </x:c>
    </x:row>
    <x:row r="371">
      <x:c r="A371" t="str">
        <x:v>crm</x:v>
      </x:c>
      <x:c r="B371" t="str">
        <x:f>IF('CRM outcomes'!A39="","",'CRM outcomes'!A39)</x:f>
      </x:c>
      <x:c r="C371" t="str">
        <x:v>captured_ad_id</x:v>
      </x:c>
      <x:c r="D371" t="str">
        <x:f>IF(AND('CRM outcomes'!A39&lt;&gt;"",'CRM outcomes'!G39=""),"MISSING_OR_PLACEHOLDER","")</x:f>
      </x:c>
      <x:c r="E371" t="str">
        <x:f>IF(D371="","","Hold")</x:f>
      </x:c>
      <x:c r="F371" t="str">
        <x:f>IF(D371="","","Supply the captured ad ID or declare the record unmatched.")</x:f>
      </x:c>
      <x:c r="G371" t="str">
        <x:f>IF(D371="","",B371&amp;" "&amp;C371&amp;" "&amp;D371)</x:f>
      </x:c>
    </x:row>
    <x:row r="372">
      <x:c r="A372" t="str">
        <x:v>crm</x:v>
      </x:c>
      <x:c r="B372" t="str">
        <x:f>IF('CRM outcomes'!A40="","",'CRM outcomes'!A40)</x:f>
      </x:c>
      <x:c r="C372" t="str">
        <x:v>captured_ad_id</x:v>
      </x:c>
      <x:c r="D372" t="str">
        <x:f>IF(AND('CRM outcomes'!A40&lt;&gt;"",'CRM outcomes'!G40=""),"MISSING_OR_PLACEHOLDER","")</x:f>
      </x:c>
      <x:c r="E372" t="str">
        <x:f>IF(D372="","","Hold")</x:f>
      </x:c>
      <x:c r="F372" t="str">
        <x:f>IF(D372="","","Supply the captured ad ID or declare the record unmatched.")</x:f>
      </x:c>
      <x:c r="G372" t="str">
        <x:f>IF(D372="","",B372&amp;" "&amp;C372&amp;" "&amp;D372)</x:f>
      </x:c>
    </x:row>
    <x:row r="373">
      <x:c r="A373" t="str">
        <x:v>crm</x:v>
      </x:c>
      <x:c r="B373" t="str">
        <x:f>IF('CRM outcomes'!A41="","",'CRM outcomes'!A41)</x:f>
      </x:c>
      <x:c r="C373" t="str">
        <x:v>captured_ad_id</x:v>
      </x:c>
      <x:c r="D373" t="str">
        <x:f>IF(AND('CRM outcomes'!A41&lt;&gt;"",'CRM outcomes'!G41=""),"MISSING_OR_PLACEHOLDER","")</x:f>
      </x:c>
      <x:c r="E373" t="str">
        <x:f>IF(D373="","","Hold")</x:f>
      </x:c>
      <x:c r="F373" t="str">
        <x:f>IF(D373="","","Supply the captured ad ID or declare the record unmatched.")</x:f>
      </x:c>
      <x:c r="G373" t="str">
        <x:f>IF(D373="","",B373&amp;" "&amp;C373&amp;" "&amp;D373)</x:f>
      </x:c>
    </x:row>
    <x:row r="374">
      <x:c r="A374" t="str">
        <x:v>crm</x:v>
      </x:c>
      <x:c r="B374" t="str">
        <x:f>IF('CRM outcomes'!A42="","",'CRM outcomes'!A42)</x:f>
      </x:c>
      <x:c r="C374" t="str">
        <x:v>captured_ad_id</x:v>
      </x:c>
      <x:c r="D374" t="str">
        <x:f>IF(AND('CRM outcomes'!A42&lt;&gt;"",'CRM outcomes'!G42=""),"MISSING_OR_PLACEHOLDER","")</x:f>
      </x:c>
      <x:c r="E374" t="str">
        <x:f>IF(D374="","","Hold")</x:f>
      </x:c>
      <x:c r="F374" t="str">
        <x:f>IF(D374="","","Supply the captured ad ID or declare the record unmatched.")</x:f>
      </x:c>
      <x:c r="G374" t="str">
        <x:f>IF(D374="","",B374&amp;" "&amp;C374&amp;" "&amp;D374)</x:f>
      </x:c>
    </x:row>
    <x:row r="375">
      <x:c r="A375" t="str">
        <x:v>crm</x:v>
      </x:c>
      <x:c r="B375" t="str">
        <x:f>IF('CRM outcomes'!A43="","",'CRM outcomes'!A43)</x:f>
      </x:c>
      <x:c r="C375" t="str">
        <x:v>captured_ad_id</x:v>
      </x:c>
      <x:c r="D375" t="str">
        <x:f>IF(AND('CRM outcomes'!A43&lt;&gt;"",'CRM outcomes'!G43=""),"MISSING_OR_PLACEHOLDER","")</x:f>
      </x:c>
      <x:c r="E375" t="str">
        <x:f>IF(D375="","","Hold")</x:f>
      </x:c>
      <x:c r="F375" t="str">
        <x:f>IF(D375="","","Supply the captured ad ID or declare the record unmatched.")</x:f>
      </x:c>
      <x:c r="G375" t="str">
        <x:f>IF(D375="","",B375&amp;" "&amp;C375&amp;" "&amp;D375)</x:f>
      </x:c>
    </x:row>
    <x:row r="376">
      <x:c r="A376" t="str">
        <x:v>crm</x:v>
      </x:c>
      <x:c r="B376" t="str">
        <x:f>IF('CRM outcomes'!A44="","",'CRM outcomes'!A44)</x:f>
      </x:c>
      <x:c r="C376" t="str">
        <x:v>captured_ad_id</x:v>
      </x:c>
      <x:c r="D376" t="str">
        <x:f>IF(AND('CRM outcomes'!A44&lt;&gt;"",'CRM outcomes'!G44=""),"MISSING_OR_PLACEHOLDER","")</x:f>
      </x:c>
      <x:c r="E376" t="str">
        <x:f>IF(D376="","","Hold")</x:f>
      </x:c>
      <x:c r="F376" t="str">
        <x:f>IF(D376="","","Supply the captured ad ID or declare the record unmatched.")</x:f>
      </x:c>
      <x:c r="G376" t="str">
        <x:f>IF(D376="","",B376&amp;" "&amp;C376&amp;" "&amp;D376)</x:f>
      </x:c>
    </x:row>
    <x:row r="377">
      <x:c r="A377" t="str">
        <x:v>crm</x:v>
      </x:c>
      <x:c r="B377" t="str">
        <x:f>IF('CRM outcomes'!A45="","",'CRM outcomes'!A45)</x:f>
      </x:c>
      <x:c r="C377" t="str">
        <x:v>captured_ad_id</x:v>
      </x:c>
      <x:c r="D377" t="str">
        <x:f>IF(AND('CRM outcomes'!A45&lt;&gt;"",'CRM outcomes'!G45=""),"MISSING_OR_PLACEHOLDER","")</x:f>
      </x:c>
      <x:c r="E377" t="str">
        <x:f>IF(D377="","","Hold")</x:f>
      </x:c>
      <x:c r="F377" t="str">
        <x:f>IF(D377="","","Supply the captured ad ID or declare the record unmatched.")</x:f>
      </x:c>
      <x:c r="G377" t="str">
        <x:f>IF(D377="","",B377&amp;" "&amp;C377&amp;" "&amp;D377)</x:f>
      </x:c>
    </x:row>
    <x:row r="378">
      <x:c r="A378" t="str">
        <x:v>crm</x:v>
      </x:c>
      <x:c r="B378" t="str">
        <x:f>IF('CRM outcomes'!A46="","",'CRM outcomes'!A46)</x:f>
      </x:c>
      <x:c r="C378" t="str">
        <x:v>captured_ad_id</x:v>
      </x:c>
      <x:c r="D378" t="str">
        <x:f>IF(AND('CRM outcomes'!A46&lt;&gt;"",'CRM outcomes'!G46=""),"MISSING_OR_PLACEHOLDER","")</x:f>
      </x:c>
      <x:c r="E378" t="str">
        <x:f>IF(D378="","","Hold")</x:f>
      </x:c>
      <x:c r="F378" t="str">
        <x:f>IF(D378="","","Supply the captured ad ID or declare the record unmatched.")</x:f>
      </x:c>
      <x:c r="G378" t="str">
        <x:f>IF(D378="","",B378&amp;" "&amp;C378&amp;" "&amp;D378)</x:f>
      </x:c>
    </x:row>
    <x:row r="379">
      <x:c r="A379" t="str">
        <x:v>crm</x:v>
      </x:c>
      <x:c r="B379" t="str">
        <x:f>IF('CRM outcomes'!A47="","",'CRM outcomes'!A47)</x:f>
      </x:c>
      <x:c r="C379" t="str">
        <x:v>captured_ad_id</x:v>
      </x:c>
      <x:c r="D379" t="str">
        <x:f>IF(AND('CRM outcomes'!A47&lt;&gt;"",'CRM outcomes'!G47=""),"MISSING_OR_PLACEHOLDER","")</x:f>
      </x:c>
      <x:c r="E379" t="str">
        <x:f>IF(D379="","","Hold")</x:f>
      </x:c>
      <x:c r="F379" t="str">
        <x:f>IF(D379="","","Supply the captured ad ID or declare the record unmatched.")</x:f>
      </x:c>
      <x:c r="G379" t="str">
        <x:f>IF(D379="","",B379&amp;" "&amp;C379&amp;" "&amp;D379)</x:f>
      </x:c>
    </x:row>
    <x:row r="380">
      <x:c r="A380" t="str">
        <x:v>crm</x:v>
      </x:c>
      <x:c r="B380" t="str">
        <x:f>IF('CRM outcomes'!A48="","",'CRM outcomes'!A48)</x:f>
      </x:c>
      <x:c r="C380" t="str">
        <x:v>captured_ad_id</x:v>
      </x:c>
      <x:c r="D380" t="str">
        <x:f>IF(AND('CRM outcomes'!A48&lt;&gt;"",'CRM outcomes'!G48=""),"MISSING_OR_PLACEHOLDER","")</x:f>
      </x:c>
      <x:c r="E380" t="str">
        <x:f>IF(D380="","","Hold")</x:f>
      </x:c>
      <x:c r="F380" t="str">
        <x:f>IF(D380="","","Supply the captured ad ID or declare the record unmatched.")</x:f>
      </x:c>
      <x:c r="G380" t="str">
        <x:f>IF(D380="","",B380&amp;" "&amp;C380&amp;" "&amp;D380)</x:f>
      </x:c>
    </x:row>
    <x:row r="381">
      <x:c r="A381" t="str">
        <x:v>crm</x:v>
      </x:c>
      <x:c r="B381" t="str">
        <x:f>IF('CRM outcomes'!A49="","",'CRM outcomes'!A49)</x:f>
      </x:c>
      <x:c r="C381" t="str">
        <x:v>captured_ad_id</x:v>
      </x:c>
      <x:c r="D381" t="str">
        <x:f>IF(AND('CRM outcomes'!A49&lt;&gt;"",'CRM outcomes'!G49=""),"MISSING_OR_PLACEHOLDER","")</x:f>
      </x:c>
      <x:c r="E381" t="str">
        <x:f>IF(D381="","","Hold")</x:f>
      </x:c>
      <x:c r="F381" t="str">
        <x:f>IF(D381="","","Supply the captured ad ID or declare the record unmatched.")</x:f>
      </x:c>
      <x:c r="G381" t="str">
        <x:f>IF(D381="","",B381&amp;" "&amp;C381&amp;" "&amp;D381)</x:f>
      </x:c>
    </x:row>
    <x:row r="382">
      <x:c r="A382" t="str">
        <x:v>crm</x:v>
      </x:c>
      <x:c r="B382" t="str">
        <x:f>IF('CRM outcomes'!A50="","",'CRM outcomes'!A50)</x:f>
      </x:c>
      <x:c r="C382" t="str">
        <x:v>captured_ad_id</x:v>
      </x:c>
      <x:c r="D382" t="str">
        <x:f>IF(AND('CRM outcomes'!A50&lt;&gt;"",'CRM outcomes'!G50=""),"MISSING_OR_PLACEHOLDER","")</x:f>
      </x:c>
      <x:c r="E382" t="str">
        <x:f>IF(D382="","","Hold")</x:f>
      </x:c>
      <x:c r="F382" t="str">
        <x:f>IF(D382="","","Supply the captured ad ID or declare the record unmatched.")</x:f>
      </x:c>
      <x:c r="G382" t="str">
        <x:f>IF(D382="","",B382&amp;" "&amp;C382&amp;" "&amp;D382)</x:f>
      </x:c>
    </x:row>
    <x:row r="383">
      <x:c r="A383" t="str">
        <x:v>crm</x:v>
      </x:c>
      <x:c r="B383" t="str">
        <x:f>IF('CRM outcomes'!A51="","",'CRM outcomes'!A51)</x:f>
      </x:c>
      <x:c r="C383" t="str">
        <x:v>captured_ad_id</x:v>
      </x:c>
      <x:c r="D383" t="str">
        <x:f>IF(AND('CRM outcomes'!A51&lt;&gt;"",'CRM outcomes'!G51=""),"MISSING_OR_PLACEHOLDER","")</x:f>
      </x:c>
      <x:c r="E383" t="str">
        <x:f>IF(D383="","","Hold")</x:f>
      </x:c>
      <x:c r="F383" t="str">
        <x:f>IF(D383="","","Supply the captured ad ID or declare the record unmatched.")</x:f>
      </x:c>
      <x:c r="G383" t="str">
        <x:f>IF(D383="","",B383&amp;" "&amp;C383&amp;" "&amp;D383)</x:f>
      </x:c>
    </x:row>
    <x:row r="384">
      <x:c r="A384" t="str">
        <x:v>crm</x:v>
      </x:c>
      <x:c r="B384" t="str">
        <x:f>IF('CRM outcomes'!A52="","",'CRM outcomes'!A52)</x:f>
      </x:c>
      <x:c r="C384" t="str">
        <x:v>captured_ad_id</x:v>
      </x:c>
      <x:c r="D384" t="str">
        <x:f>IF(AND('CRM outcomes'!A52&lt;&gt;"",'CRM outcomes'!G52=""),"MISSING_OR_PLACEHOLDER","")</x:f>
      </x:c>
      <x:c r="E384" t="str">
        <x:f>IF(D384="","","Hold")</x:f>
      </x:c>
      <x:c r="F384" t="str">
        <x:f>IF(D384="","","Supply the captured ad ID or declare the record unmatched.")</x:f>
      </x:c>
      <x:c r="G384" t="str">
        <x:f>IF(D384="","",B384&amp;" "&amp;C384&amp;" "&amp;D384)</x:f>
      </x:c>
    </x:row>
    <x:row r="385">
      <x:c r="A385" t="str">
        <x:v>crm</x:v>
      </x:c>
      <x:c r="B385" t="str">
        <x:f>IF('CRM outcomes'!A53="","",'CRM outcomes'!A53)</x:f>
      </x:c>
      <x:c r="C385" t="str">
        <x:v>captured_ad_id</x:v>
      </x:c>
      <x:c r="D385" t="str">
        <x:f>IF(AND('CRM outcomes'!A53&lt;&gt;"",'CRM outcomes'!G53=""),"MISSING_OR_PLACEHOLDER","")</x:f>
      </x:c>
      <x:c r="E385" t="str">
        <x:f>IF(D385="","","Hold")</x:f>
      </x:c>
      <x:c r="F385" t="str">
        <x:f>IF(D385="","","Supply the captured ad ID or declare the record unmatched.")</x:f>
      </x:c>
      <x:c r="G385" t="str">
        <x:f>IF(D385="","",B385&amp;" "&amp;C385&amp;" "&amp;D385)</x:f>
      </x:c>
    </x:row>
    <x:row r="386">
      <x:c r="A386" t="str">
        <x:v>crm</x:v>
      </x:c>
      <x:c r="B386" t="str">
        <x:f>IF('CRM outcomes'!A54="","",'CRM outcomes'!A54)</x:f>
      </x:c>
      <x:c r="C386" t="str">
        <x:v>captured_ad_id</x:v>
      </x:c>
      <x:c r="D386" t="str">
        <x:f>IF(AND('CRM outcomes'!A54&lt;&gt;"",'CRM outcomes'!G54=""),"MISSING_OR_PLACEHOLDER","")</x:f>
      </x:c>
      <x:c r="E386" t="str">
        <x:f>IF(D386="","","Hold")</x:f>
      </x:c>
      <x:c r="F386" t="str">
        <x:f>IF(D386="","","Supply the captured ad ID or declare the record unmatched.")</x:f>
      </x:c>
      <x:c r="G386" t="str">
        <x:f>IF(D386="","",B386&amp;" "&amp;C386&amp;" "&amp;D386)</x:f>
      </x:c>
    </x:row>
    <x:row r="387">
      <x:c r="A387" t="str">
        <x:v>crm</x:v>
      </x:c>
      <x:c r="B387" t="str">
        <x:f>IF('CRM outcomes'!A55="","",'CRM outcomes'!A55)</x:f>
      </x:c>
      <x:c r="C387" t="str">
        <x:v>captured_ad_id</x:v>
      </x:c>
      <x:c r="D387" t="str">
        <x:f>IF(AND('CRM outcomes'!A55&lt;&gt;"",'CRM outcomes'!G55=""),"MISSING_OR_PLACEHOLDER","")</x:f>
      </x:c>
      <x:c r="E387" t="str">
        <x:f>IF(D387="","","Hold")</x:f>
      </x:c>
      <x:c r="F387" t="str">
        <x:f>IF(D387="","","Supply the captured ad ID or declare the record unmatched.")</x:f>
      </x:c>
      <x:c r="G387" t="str">
        <x:f>IF(D387="","",B387&amp;" "&amp;C387&amp;" "&amp;D387)</x:f>
      </x:c>
    </x:row>
    <x:row r="388">
      <x:c r="A388" t="str">
        <x:v>crm</x:v>
      </x:c>
      <x:c r="B388" t="str">
        <x:f>IF('CRM outcomes'!A56="","",'CRM outcomes'!A56)</x:f>
      </x:c>
      <x:c r="C388" t="str">
        <x:v>captured_ad_id</x:v>
      </x:c>
      <x:c r="D388" t="str">
        <x:f>IF(AND('CRM outcomes'!A56&lt;&gt;"",'CRM outcomes'!G56=""),"MISSING_OR_PLACEHOLDER","")</x:f>
      </x:c>
      <x:c r="E388" t="str">
        <x:f>IF(D388="","","Hold")</x:f>
      </x:c>
      <x:c r="F388" t="str">
        <x:f>IF(D388="","","Supply the captured ad ID or declare the record unmatched.")</x:f>
      </x:c>
      <x:c r="G388" t="str">
        <x:f>IF(D388="","",B388&amp;" "&amp;C388&amp;" "&amp;D388)</x:f>
      </x:c>
    </x:row>
    <x:row r="389">
      <x:c r="A389" t="str">
        <x:v>crm</x:v>
      </x:c>
      <x:c r="B389" t="str">
        <x:f>IF('CRM outcomes'!A57="","",'CRM outcomes'!A57)</x:f>
      </x:c>
      <x:c r="C389" t="str">
        <x:v>captured_ad_id</x:v>
      </x:c>
      <x:c r="D389" t="str">
        <x:f>IF(AND('CRM outcomes'!A57&lt;&gt;"",'CRM outcomes'!G57=""),"MISSING_OR_PLACEHOLDER","")</x:f>
      </x:c>
      <x:c r="E389" t="str">
        <x:f>IF(D389="","","Hold")</x:f>
      </x:c>
      <x:c r="F389" t="str">
        <x:f>IF(D389="","","Supply the captured ad ID or declare the record unmatched.")</x:f>
      </x:c>
      <x:c r="G389" t="str">
        <x:f>IF(D389="","",B389&amp;" "&amp;C389&amp;" "&amp;D389)</x:f>
      </x:c>
    </x:row>
    <x:row r="390">
      <x:c r="A390" t="str">
        <x:v>crm</x:v>
      </x:c>
      <x:c r="B390" t="str">
        <x:f>IF('CRM outcomes'!A58="","",'CRM outcomes'!A58)</x:f>
      </x:c>
      <x:c r="C390" t="str">
        <x:v>captured_ad_id</x:v>
      </x:c>
      <x:c r="D390" t="str">
        <x:f>IF(AND('CRM outcomes'!A58&lt;&gt;"",'CRM outcomes'!G58=""),"MISSING_OR_PLACEHOLDER","")</x:f>
      </x:c>
      <x:c r="E390" t="str">
        <x:f>IF(D390="","","Hold")</x:f>
      </x:c>
      <x:c r="F390" t="str">
        <x:f>IF(D390="","","Supply the captured ad ID or declare the record unmatched.")</x:f>
      </x:c>
      <x:c r="G390" t="str">
        <x:f>IF(D390="","",B390&amp;" "&amp;C390&amp;" "&amp;D390)</x:f>
      </x:c>
    </x:row>
    <x:row r="391">
      <x:c r="A391" t="str">
        <x:v>crm</x:v>
      </x:c>
      <x:c r="B391" t="str">
        <x:f>IF('CRM outcomes'!A59="","",'CRM outcomes'!A59)</x:f>
      </x:c>
      <x:c r="C391" t="str">
        <x:v>captured_ad_id</x:v>
      </x:c>
      <x:c r="D391" t="str">
        <x:f>IF(AND('CRM outcomes'!A59&lt;&gt;"",'CRM outcomes'!G59=""),"MISSING_OR_PLACEHOLDER","")</x:f>
      </x:c>
      <x:c r="E391" t="str">
        <x:f>IF(D391="","","Hold")</x:f>
      </x:c>
      <x:c r="F391" t="str">
        <x:f>IF(D391="","","Supply the captured ad ID or declare the record unmatched.")</x:f>
      </x:c>
      <x:c r="G391" t="str">
        <x:f>IF(D391="","",B391&amp;" "&amp;C391&amp;" "&amp;D391)</x:f>
      </x:c>
    </x:row>
    <x:row r="392">
      <x:c r="A392" t="str">
        <x:v>crm</x:v>
      </x:c>
      <x:c r="B392" t="str">
        <x:f>IF('CRM outcomes'!A60="","",'CRM outcomes'!A60)</x:f>
      </x:c>
      <x:c r="C392" t="str">
        <x:v>captured_ad_id</x:v>
      </x:c>
      <x:c r="D392" t="str">
        <x:f>IF(AND('CRM outcomes'!A60&lt;&gt;"",'CRM outcomes'!G60=""),"MISSING_OR_PLACEHOLDER","")</x:f>
      </x:c>
      <x:c r="E392" t="str">
        <x:f>IF(D392="","","Hold")</x:f>
      </x:c>
      <x:c r="F392" t="str">
        <x:f>IF(D392="","","Supply the captured ad ID or declare the record unmatched.")</x:f>
      </x:c>
      <x:c r="G392" t="str">
        <x:f>IF(D392="","",B392&amp;" "&amp;C392&amp;" "&amp;D392)</x:f>
      </x:c>
    </x:row>
    <x:row r="393">
      <x:c r="A393" t="str">
        <x:v>crm</x:v>
      </x:c>
      <x:c r="B393" t="str">
        <x:f>IF('CRM outcomes'!A61="","",'CRM outcomes'!A61)</x:f>
      </x:c>
      <x:c r="C393" t="str">
        <x:v>captured_ad_id</x:v>
      </x:c>
      <x:c r="D393" t="str">
        <x:f>IF(AND('CRM outcomes'!A61&lt;&gt;"",'CRM outcomes'!G61=""),"MISSING_OR_PLACEHOLDER","")</x:f>
      </x:c>
      <x:c r="E393" t="str">
        <x:f>IF(D393="","","Hold")</x:f>
      </x:c>
      <x:c r="F393" t="str">
        <x:f>IF(D393="","","Supply the captured ad ID or declare the record unmatched.")</x:f>
      </x:c>
      <x:c r="G393" t="str">
        <x:f>IF(D393="","",B393&amp;" "&amp;C393&amp;" "&amp;D393)</x:f>
      </x:c>
    </x:row>
    <x:row r="394">
      <x:c r="A394" t="str">
        <x:v>crm</x:v>
      </x:c>
      <x:c r="B394" t="str">
        <x:f>IF('CRM outcomes'!A62="","",'CRM outcomes'!A62)</x:f>
      </x:c>
      <x:c r="C394" t="str">
        <x:v>captured_ad_id</x:v>
      </x:c>
      <x:c r="D394" t="str">
        <x:f>IF(AND('CRM outcomes'!A62&lt;&gt;"",'CRM outcomes'!G62=""),"MISSING_OR_PLACEHOLDER","")</x:f>
      </x:c>
      <x:c r="E394" t="str">
        <x:f>IF(D394="","","Hold")</x:f>
      </x:c>
      <x:c r="F394" t="str">
        <x:f>IF(D394="","","Supply the captured ad ID or declare the record unmatched.")</x:f>
      </x:c>
      <x:c r="G394" t="str">
        <x:f>IF(D394="","",B394&amp;" "&amp;C394&amp;" "&amp;D394)</x:f>
      </x:c>
    </x:row>
    <x:row r="395">
      <x:c r="A395" t="str">
        <x:v>crm</x:v>
      </x:c>
      <x:c r="B395" t="str">
        <x:f>IF('CRM outcomes'!A63="","",'CRM outcomes'!A63)</x:f>
      </x:c>
      <x:c r="C395" t="str">
        <x:v>captured_ad_id</x:v>
      </x:c>
      <x:c r="D395" t="str">
        <x:f>IF(AND('CRM outcomes'!A63&lt;&gt;"",'CRM outcomes'!G63=""),"MISSING_OR_PLACEHOLDER","")</x:f>
      </x:c>
      <x:c r="E395" t="str">
        <x:f>IF(D395="","","Hold")</x:f>
      </x:c>
      <x:c r="F395" t="str">
        <x:f>IF(D395="","","Supply the captured ad ID or declare the record unmatched.")</x:f>
      </x:c>
      <x:c r="G395" t="str">
        <x:f>IF(D395="","",B395&amp;" "&amp;C395&amp;" "&amp;D395)</x:f>
      </x:c>
    </x:row>
    <x:row r="396">
      <x:c r="A396" t="str">
        <x:v>crm</x:v>
      </x:c>
      <x:c r="B396" t="str">
        <x:f>IF('CRM outcomes'!A64="","",'CRM outcomes'!A64)</x:f>
      </x:c>
      <x:c r="C396" t="str">
        <x:v>captured_ad_id</x:v>
      </x:c>
      <x:c r="D396" t="str">
        <x:f>IF(AND('CRM outcomes'!A64&lt;&gt;"",'CRM outcomes'!G64=""),"MISSING_OR_PLACEHOLDER","")</x:f>
      </x:c>
      <x:c r="E396" t="str">
        <x:f>IF(D396="","","Hold")</x:f>
      </x:c>
      <x:c r="F396" t="str">
        <x:f>IF(D396="","","Supply the captured ad ID or declare the record unmatched.")</x:f>
      </x:c>
      <x:c r="G396" t="str">
        <x:f>IF(D396="","",B396&amp;" "&amp;C396&amp;" "&amp;D396)</x:f>
      </x:c>
    </x:row>
    <x:row r="397">
      <x:c r="A397" t="str">
        <x:v>crm</x:v>
      </x:c>
      <x:c r="B397" t="str">
        <x:f>IF('CRM outcomes'!A65="","",'CRM outcomes'!A65)</x:f>
      </x:c>
      <x:c r="C397" t="str">
        <x:v>captured_ad_id</x:v>
      </x:c>
      <x:c r="D397" t="str">
        <x:f>IF(AND('CRM outcomes'!A65&lt;&gt;"",'CRM outcomes'!G65=""),"MISSING_OR_PLACEHOLDER","")</x:f>
      </x:c>
      <x:c r="E397" t="str">
        <x:f>IF(D397="","","Hold")</x:f>
      </x:c>
      <x:c r="F397" t="str">
        <x:f>IF(D397="","","Supply the captured ad ID or declare the record unmatched.")</x:f>
      </x:c>
      <x:c r="G397" t="str">
        <x:f>IF(D397="","",B397&amp;" "&amp;C397&amp;" "&amp;D397)</x:f>
      </x:c>
    </x:row>
    <x:row r="398">
      <x:c r="A398" t="str">
        <x:v>crm</x:v>
      </x:c>
      <x:c r="B398" t="str">
        <x:f>IF('CRM outcomes'!A66="","",'CRM outcomes'!A66)</x:f>
      </x:c>
      <x:c r="C398" t="str">
        <x:v>captured_ad_id</x:v>
      </x:c>
      <x:c r="D398" t="str">
        <x:f>IF(AND('CRM outcomes'!A66&lt;&gt;"",'CRM outcomes'!G66=""),"MISSING_OR_PLACEHOLDER","")</x:f>
      </x:c>
      <x:c r="E398" t="str">
        <x:f>IF(D398="","","Hold")</x:f>
      </x:c>
      <x:c r="F398" t="str">
        <x:f>IF(D398="","","Supply the captured ad ID or declare the record unmatched.")</x:f>
      </x:c>
      <x:c r="G398" t="str">
        <x:f>IF(D398="","",B398&amp;" "&amp;C398&amp;" "&amp;D398)</x:f>
      </x:c>
    </x:row>
    <x:row r="399">
      <x:c r="A399" t="str">
        <x:v>crm</x:v>
      </x:c>
      <x:c r="B399" t="str">
        <x:f>IF('CRM outcomes'!A67="","",'CRM outcomes'!A67)</x:f>
      </x:c>
      <x:c r="C399" t="str">
        <x:v>captured_ad_id</x:v>
      </x:c>
      <x:c r="D399" t="str">
        <x:f>IF(AND('CRM outcomes'!A67&lt;&gt;"",'CRM outcomes'!G67=""),"MISSING_OR_PLACEHOLDER","")</x:f>
      </x:c>
      <x:c r="E399" t="str">
        <x:f>IF(D399="","","Hold")</x:f>
      </x:c>
      <x:c r="F399" t="str">
        <x:f>IF(D399="","","Supply the captured ad ID or declare the record unmatched.")</x:f>
      </x:c>
      <x:c r="G399" t="str">
        <x:f>IF(D399="","",B399&amp;" "&amp;C399&amp;" "&amp;D399)</x:f>
      </x:c>
    </x:row>
    <x:row r="400">
      <x:c r="A400" t="str">
        <x:v>crm</x:v>
      </x:c>
      <x:c r="B400" t="str">
        <x:f>IF('CRM outcomes'!A68="","",'CRM outcomes'!A68)</x:f>
      </x:c>
      <x:c r="C400" t="str">
        <x:v>captured_ad_id</x:v>
      </x:c>
      <x:c r="D400" t="str">
        <x:f>IF(AND('CRM outcomes'!A68&lt;&gt;"",'CRM outcomes'!G68=""),"MISSING_OR_PLACEHOLDER","")</x:f>
      </x:c>
      <x:c r="E400" t="str">
        <x:f>IF(D400="","","Hold")</x:f>
      </x:c>
      <x:c r="F400" t="str">
        <x:f>IF(D400="","","Supply the captured ad ID or declare the record unmatched.")</x:f>
      </x:c>
      <x:c r="G400" t="str">
        <x:f>IF(D400="","",B400&amp;" "&amp;C400&amp;" "&amp;D400)</x:f>
      </x:c>
    </x:row>
    <x:row r="401">
      <x:c r="A401" t="str">
        <x:v>crm</x:v>
      </x:c>
      <x:c r="B401" t="str">
        <x:f>IF('CRM outcomes'!A69="","",'CRM outcomes'!A69)</x:f>
      </x:c>
      <x:c r="C401" t="str">
        <x:v>captured_ad_id</x:v>
      </x:c>
      <x:c r="D401" t="str">
        <x:f>IF(AND('CRM outcomes'!A69&lt;&gt;"",'CRM outcomes'!G69=""),"MISSING_OR_PLACEHOLDER","")</x:f>
      </x:c>
      <x:c r="E401" t="str">
        <x:f>IF(D401="","","Hold")</x:f>
      </x:c>
      <x:c r="F401" t="str">
        <x:f>IF(D401="","","Supply the captured ad ID or declare the record unmatched.")</x:f>
      </x:c>
      <x:c r="G401" t="str">
        <x:f>IF(D401="","",B401&amp;" "&amp;C401&amp;" "&amp;D401)</x:f>
      </x:c>
    </x:row>
    <x:row r="402">
      <x:c r="A402" t="str">
        <x:v>crm</x:v>
      </x:c>
      <x:c r="B402" t="str">
        <x:f>IF('CRM outcomes'!A70="","",'CRM outcomes'!A70)</x:f>
      </x:c>
      <x:c r="C402" t="str">
        <x:v>captured_ad_id</x:v>
      </x:c>
      <x:c r="D402" t="str">
        <x:f>IF(AND('CRM outcomes'!A70&lt;&gt;"",'CRM outcomes'!G70=""),"MISSING_OR_PLACEHOLDER","")</x:f>
      </x:c>
      <x:c r="E402" t="str">
        <x:f>IF(D402="","","Hold")</x:f>
      </x:c>
      <x:c r="F402" t="str">
        <x:f>IF(D402="","","Supply the captured ad ID or declare the record unmatched.")</x:f>
      </x:c>
      <x:c r="G402" t="str">
        <x:f>IF(D402="","",B402&amp;" "&amp;C402&amp;" "&amp;D402)</x:f>
      </x:c>
    </x:row>
    <x:row r="403">
      <x:c r="A403" t="str">
        <x:v>crm</x:v>
      </x:c>
      <x:c r="B403" t="str">
        <x:f>IF('CRM outcomes'!A71="","",'CRM outcomes'!A71)</x:f>
      </x:c>
      <x:c r="C403" t="str">
        <x:v>captured_ad_id</x:v>
      </x:c>
      <x:c r="D403" t="str">
        <x:f>IF(AND('CRM outcomes'!A71&lt;&gt;"",'CRM outcomes'!G71=""),"MISSING_OR_PLACEHOLDER","")</x:f>
      </x:c>
      <x:c r="E403" t="str">
        <x:f>IF(D403="","","Hold")</x:f>
      </x:c>
      <x:c r="F403" t="str">
        <x:f>IF(D403="","","Supply the captured ad ID or declare the record unmatched.")</x:f>
      </x:c>
      <x:c r="G403" t="str">
        <x:f>IF(D403="","",B403&amp;" "&amp;C403&amp;" "&amp;D403)</x:f>
      </x:c>
    </x:row>
    <x:row r="404">
      <x:c r="A404" t="str">
        <x:v>crm</x:v>
      </x:c>
      <x:c r="B404" t="str">
        <x:f>IF('CRM outcomes'!A72="","",'CRM outcomes'!A72)</x:f>
      </x:c>
      <x:c r="C404" t="str">
        <x:v>captured_ad_id</x:v>
      </x:c>
      <x:c r="D404" t="str">
        <x:f>IF(AND('CRM outcomes'!A72&lt;&gt;"",'CRM outcomes'!G72=""),"MISSING_OR_PLACEHOLDER","")</x:f>
      </x:c>
      <x:c r="E404" t="str">
        <x:f>IF(D404="","","Hold")</x:f>
      </x:c>
      <x:c r="F404" t="str">
        <x:f>IF(D404="","","Supply the captured ad ID or declare the record unmatched.")</x:f>
      </x:c>
      <x:c r="G404" t="str">
        <x:f>IF(D404="","",B404&amp;" "&amp;C404&amp;" "&amp;D404)</x:f>
      </x:c>
    </x:row>
    <x:row r="405">
      <x:c r="A405" t="str">
        <x:v>crm</x:v>
      </x:c>
      <x:c r="B405" t="str">
        <x:f>IF('CRM outcomes'!A73="","",'CRM outcomes'!A73)</x:f>
      </x:c>
      <x:c r="C405" t="str">
        <x:v>captured_ad_id</x:v>
      </x:c>
      <x:c r="D405" t="str">
        <x:f>IF(AND('CRM outcomes'!A73&lt;&gt;"",'CRM outcomes'!G73=""),"MISSING_OR_PLACEHOLDER","")</x:f>
      </x:c>
      <x:c r="E405" t="str">
        <x:f>IF(D405="","","Hold")</x:f>
      </x:c>
      <x:c r="F405" t="str">
        <x:f>IF(D405="","","Supply the captured ad ID or declare the record unmatched.")</x:f>
      </x:c>
      <x:c r="G405" t="str">
        <x:f>IF(D405="","",B405&amp;" "&amp;C405&amp;" "&amp;D405)</x:f>
      </x:c>
    </x:row>
    <x:row r="406">
      <x:c r="A406" t="str">
        <x:v>crm</x:v>
      </x:c>
      <x:c r="B406" t="str">
        <x:f>IF('CRM outcomes'!A74="","",'CRM outcomes'!A74)</x:f>
      </x:c>
      <x:c r="C406" t="str">
        <x:v>captured_ad_id</x:v>
      </x:c>
      <x:c r="D406" t="str">
        <x:f>IF(AND('CRM outcomes'!A74&lt;&gt;"",'CRM outcomes'!G74=""),"MISSING_OR_PLACEHOLDER","")</x:f>
      </x:c>
      <x:c r="E406" t="str">
        <x:f>IF(D406="","","Hold")</x:f>
      </x:c>
      <x:c r="F406" t="str">
        <x:f>IF(D406="","","Supply the captured ad ID or declare the record unmatched.")</x:f>
      </x:c>
      <x:c r="G406" t="str">
        <x:f>IF(D406="","",B406&amp;" "&amp;C406&amp;" "&amp;D406)</x:f>
      </x:c>
    </x:row>
    <x:row r="407">
      <x:c r="A407" t="str">
        <x:v>crm</x:v>
      </x:c>
      <x:c r="B407" t="str">
        <x:f>IF('CRM outcomes'!A75="","",'CRM outcomes'!A75)</x:f>
      </x:c>
      <x:c r="C407" t="str">
        <x:v>captured_ad_id</x:v>
      </x:c>
      <x:c r="D407" t="str">
        <x:f>IF(AND('CRM outcomes'!A75&lt;&gt;"",'CRM outcomes'!G75=""),"MISSING_OR_PLACEHOLDER","")</x:f>
      </x:c>
      <x:c r="E407" t="str">
        <x:f>IF(D407="","","Hold")</x:f>
      </x:c>
      <x:c r="F407" t="str">
        <x:f>IF(D407="","","Supply the captured ad ID or declare the record unmatched.")</x:f>
      </x:c>
      <x:c r="G407" t="str">
        <x:f>IF(D407="","",B407&amp;" "&amp;C407&amp;" "&amp;D407)</x:f>
      </x:c>
    </x:row>
    <x:row r="408">
      <x:c r="A408" t="str">
        <x:v>crm</x:v>
      </x:c>
      <x:c r="B408" t="str">
        <x:f>IF('CRM outcomes'!A76="","",'CRM outcomes'!A76)</x:f>
      </x:c>
      <x:c r="C408" t="str">
        <x:v>captured_ad_id</x:v>
      </x:c>
      <x:c r="D408" t="str">
        <x:f>IF(AND('CRM outcomes'!A76&lt;&gt;"",'CRM outcomes'!G76=""),"MISSING_OR_PLACEHOLDER","")</x:f>
      </x:c>
      <x:c r="E408" t="str">
        <x:f>IF(D408="","","Hold")</x:f>
      </x:c>
      <x:c r="F408" t="str">
        <x:f>IF(D408="","","Supply the captured ad ID or declare the record unmatched.")</x:f>
      </x:c>
      <x:c r="G408" t="str">
        <x:f>IF(D408="","",B408&amp;" "&amp;C408&amp;" "&amp;D408)</x:f>
      </x:c>
    </x:row>
    <x:row r="409">
      <x:c r="A409" t="str">
        <x:v>crm</x:v>
      </x:c>
      <x:c r="B409" t="str">
        <x:f>IF('CRM outcomes'!A77="","",'CRM outcomes'!A77)</x:f>
      </x:c>
      <x:c r="C409" t="str">
        <x:v>captured_ad_id</x:v>
      </x:c>
      <x:c r="D409" t="str">
        <x:f>IF(AND('CRM outcomes'!A77&lt;&gt;"",'CRM outcomes'!G77=""),"MISSING_OR_PLACEHOLDER","")</x:f>
      </x:c>
      <x:c r="E409" t="str">
        <x:f>IF(D409="","","Hold")</x:f>
      </x:c>
      <x:c r="F409" t="str">
        <x:f>IF(D409="","","Supply the captured ad ID or declare the record unmatched.")</x:f>
      </x:c>
      <x:c r="G409" t="str">
        <x:f>IF(D409="","",B409&amp;" "&amp;C409&amp;" "&amp;D409)</x:f>
      </x:c>
    </x:row>
    <x:row r="410">
      <x:c r="A410" t="str">
        <x:v>crm</x:v>
      </x:c>
      <x:c r="B410" t="str">
        <x:f>IF('CRM outcomes'!A78="","",'CRM outcomes'!A78)</x:f>
      </x:c>
      <x:c r="C410" t="str">
        <x:v>captured_ad_id</x:v>
      </x:c>
      <x:c r="D410" t="str">
        <x:f>IF(AND('CRM outcomes'!A78&lt;&gt;"",'CRM outcomes'!G78=""),"MISSING_OR_PLACEHOLDER","")</x:f>
      </x:c>
      <x:c r="E410" t="str">
        <x:f>IF(D410="","","Hold")</x:f>
      </x:c>
      <x:c r="F410" t="str">
        <x:f>IF(D410="","","Supply the captured ad ID or declare the record unmatched.")</x:f>
      </x:c>
      <x:c r="G410" t="str">
        <x:f>IF(D410="","",B410&amp;" "&amp;C410&amp;" "&amp;D410)</x:f>
      </x:c>
    </x:row>
    <x:row r="411">
      <x:c r="A411" t="str">
        <x:v>crm</x:v>
      </x:c>
      <x:c r="B411" t="str">
        <x:f>IF('CRM outcomes'!A79="","",'CRM outcomes'!A79)</x:f>
      </x:c>
      <x:c r="C411" t="str">
        <x:v>captured_ad_id</x:v>
      </x:c>
      <x:c r="D411" t="str">
        <x:f>IF(AND('CRM outcomes'!A79&lt;&gt;"",'CRM outcomes'!G79=""),"MISSING_OR_PLACEHOLDER","")</x:f>
      </x:c>
      <x:c r="E411" t="str">
        <x:f>IF(D411="","","Hold")</x:f>
      </x:c>
      <x:c r="F411" t="str">
        <x:f>IF(D411="","","Supply the captured ad ID or declare the record unmatched.")</x:f>
      </x:c>
      <x:c r="G411" t="str">
        <x:f>IF(D411="","",B411&amp;" "&amp;C411&amp;" "&amp;D411)</x:f>
      </x:c>
    </x:row>
    <x:row r="412">
      <x:c r="A412" t="str">
        <x:v>crm</x:v>
      </x:c>
      <x:c r="B412" t="str">
        <x:f>IF('CRM outcomes'!A80="","",'CRM outcomes'!A80)</x:f>
      </x:c>
      <x:c r="C412" t="str">
        <x:v>captured_ad_id</x:v>
      </x:c>
      <x:c r="D412" t="str">
        <x:f>IF(AND('CRM outcomes'!A80&lt;&gt;"",'CRM outcomes'!G80=""),"MISSING_OR_PLACEHOLDER","")</x:f>
      </x:c>
      <x:c r="E412" t="str">
        <x:f>IF(D412="","","Hold")</x:f>
      </x:c>
      <x:c r="F412" t="str">
        <x:f>IF(D412="","","Supply the captured ad ID or declare the record unmatched.")</x:f>
      </x:c>
      <x:c r="G412" t="str">
        <x:f>IF(D412="","",B412&amp;" "&amp;C412&amp;" "&amp;D412)</x:f>
      </x:c>
    </x:row>
    <x:row r="413">
      <x:c r="A413" t="str">
        <x:v>crm</x:v>
      </x:c>
      <x:c r="B413" t="str">
        <x:f>IF('CRM outcomes'!A81="","",'CRM outcomes'!A81)</x:f>
      </x:c>
      <x:c r="C413" t="str">
        <x:v>captured_ad_id</x:v>
      </x:c>
      <x:c r="D413" t="str">
        <x:f>IF(AND('CRM outcomes'!A81&lt;&gt;"",'CRM outcomes'!G81=""),"MISSING_OR_PLACEHOLDER","")</x:f>
      </x:c>
      <x:c r="E413" t="str">
        <x:f>IF(D413="","","Hold")</x:f>
      </x:c>
      <x:c r="F413" t="str">
        <x:f>IF(D413="","","Supply the captured ad ID or declare the record unmatched.")</x:f>
      </x:c>
      <x:c r="G413" t="str">
        <x:f>IF(D413="","",B413&amp;" "&amp;C413&amp;" "&amp;D413)</x:f>
      </x:c>
    </x:row>
    <x:row r="414">
      <x:c r="A414" t="str">
        <x:v>crm</x:v>
      </x:c>
      <x:c r="B414" t="str">
        <x:f>IF('CRM outcomes'!A82="","",'CRM outcomes'!A82)</x:f>
      </x:c>
      <x:c r="C414" t="str">
        <x:v>captured_ad_id</x:v>
      </x:c>
      <x:c r="D414" t="str">
        <x:f>IF(AND('CRM outcomes'!A82&lt;&gt;"",'CRM outcomes'!G82=""),"MISSING_OR_PLACEHOLDER","")</x:f>
      </x:c>
      <x:c r="E414" t="str">
        <x:f>IF(D414="","","Hold")</x:f>
      </x:c>
      <x:c r="F414" t="str">
        <x:f>IF(D414="","","Supply the captured ad ID or declare the record unmatched.")</x:f>
      </x:c>
      <x:c r="G414" t="str">
        <x:f>IF(D414="","",B414&amp;" "&amp;C414&amp;" "&amp;D414)</x:f>
      </x:c>
    </x:row>
    <x:row r="415">
      <x:c r="A415" t="str">
        <x:v>crm</x:v>
      </x:c>
      <x:c r="B415" t="str">
        <x:f>IF('CRM outcomes'!A83="","",'CRM outcomes'!A83)</x:f>
      </x:c>
      <x:c r="C415" t="str">
        <x:v>captured_ad_id</x:v>
      </x:c>
      <x:c r="D415" t="str">
        <x:f>IF(AND('CRM outcomes'!A83&lt;&gt;"",'CRM outcomes'!G83=""),"MISSING_OR_PLACEHOLDER","")</x:f>
      </x:c>
      <x:c r="E415" t="str">
        <x:f>IF(D415="","","Hold")</x:f>
      </x:c>
      <x:c r="F415" t="str">
        <x:f>IF(D415="","","Supply the captured ad ID or declare the record unmatched.")</x:f>
      </x:c>
      <x:c r="G415" t="str">
        <x:f>IF(D415="","",B415&amp;" "&amp;C415&amp;" "&amp;D415)</x:f>
      </x:c>
    </x:row>
    <x:row r="416">
      <x:c r="A416" t="str">
        <x:v>crm</x:v>
      </x:c>
      <x:c r="B416" t="str">
        <x:f>IF('CRM outcomes'!A84="","",'CRM outcomes'!A84)</x:f>
      </x:c>
      <x:c r="C416" t="str">
        <x:v>captured_ad_id</x:v>
      </x:c>
      <x:c r="D416" t="str">
        <x:f>IF(AND('CRM outcomes'!A84&lt;&gt;"",'CRM outcomes'!G84=""),"MISSING_OR_PLACEHOLDER","")</x:f>
      </x:c>
      <x:c r="E416" t="str">
        <x:f>IF(D416="","","Hold")</x:f>
      </x:c>
      <x:c r="F416" t="str">
        <x:f>IF(D416="","","Supply the captured ad ID or declare the record unmatched.")</x:f>
      </x:c>
      <x:c r="G416" t="str">
        <x:f>IF(D416="","",B416&amp;" "&amp;C416&amp;" "&amp;D416)</x:f>
      </x:c>
    </x:row>
    <x:row r="417">
      <x:c r="A417" t="str">
        <x:v>crm</x:v>
      </x:c>
      <x:c r="B417" t="str">
        <x:f>IF('CRM outcomes'!A85="","",'CRM outcomes'!A85)</x:f>
      </x:c>
      <x:c r="C417" t="str">
        <x:v>captured_ad_id</x:v>
      </x:c>
      <x:c r="D417" t="str">
        <x:f>IF(AND('CRM outcomes'!A85&lt;&gt;"",'CRM outcomes'!G85=""),"MISSING_OR_PLACEHOLDER","")</x:f>
      </x:c>
      <x:c r="E417" t="str">
        <x:f>IF(D417="","","Hold")</x:f>
      </x:c>
      <x:c r="F417" t="str">
        <x:f>IF(D417="","","Supply the captured ad ID or declare the record unmatched.")</x:f>
      </x:c>
      <x:c r="G417" t="str">
        <x:f>IF(D417="","",B417&amp;" "&amp;C417&amp;" "&amp;D417)</x:f>
      </x:c>
    </x:row>
    <x:row r="418">
      <x:c r="A418" t="str">
        <x:v>crm</x:v>
      </x:c>
      <x:c r="B418" t="str">
        <x:f>IF('CRM outcomes'!A86="","",'CRM outcomes'!A86)</x:f>
      </x:c>
      <x:c r="C418" t="str">
        <x:v>captured_ad_id</x:v>
      </x:c>
      <x:c r="D418" t="str">
        <x:f>IF(AND('CRM outcomes'!A86&lt;&gt;"",'CRM outcomes'!G86=""),"MISSING_OR_PLACEHOLDER","")</x:f>
      </x:c>
      <x:c r="E418" t="str">
        <x:f>IF(D418="","","Hold")</x:f>
      </x:c>
      <x:c r="F418" t="str">
        <x:f>IF(D418="","","Supply the captured ad ID or declare the record unmatched.")</x:f>
      </x:c>
      <x:c r="G418" t="str">
        <x:f>IF(D418="","",B418&amp;" "&amp;C418&amp;" "&amp;D418)</x:f>
      </x:c>
    </x:row>
    <x:row r="419">
      <x:c r="A419" t="str">
        <x:v>crm</x:v>
      </x:c>
      <x:c r="B419" t="str">
        <x:f>IF('CRM outcomes'!A87="","",'CRM outcomes'!A87)</x:f>
      </x:c>
      <x:c r="C419" t="str">
        <x:v>captured_ad_id</x:v>
      </x:c>
      <x:c r="D419" t="str">
        <x:f>IF(AND('CRM outcomes'!A87&lt;&gt;"",'CRM outcomes'!G87=""),"MISSING_OR_PLACEHOLDER","")</x:f>
      </x:c>
      <x:c r="E419" t="str">
        <x:f>IF(D419="","","Hold")</x:f>
      </x:c>
      <x:c r="F419" t="str">
        <x:f>IF(D419="","","Supply the captured ad ID or declare the record unmatched.")</x:f>
      </x:c>
      <x:c r="G419" t="str">
        <x:f>IF(D419="","",B419&amp;" "&amp;C419&amp;" "&amp;D419)</x:f>
      </x:c>
    </x:row>
    <x:row r="420">
      <x:c r="A420" t="str">
        <x:v>crm</x:v>
      </x:c>
      <x:c r="B420" t="str">
        <x:f>IF('CRM outcomes'!A88="","",'CRM outcomes'!A88)</x:f>
      </x:c>
      <x:c r="C420" t="str">
        <x:v>captured_ad_id</x:v>
      </x:c>
      <x:c r="D420" t="str">
        <x:f>IF(AND('CRM outcomes'!A88&lt;&gt;"",'CRM outcomes'!G88=""),"MISSING_OR_PLACEHOLDER","")</x:f>
      </x:c>
      <x:c r="E420" t="str">
        <x:f>IF(D420="","","Hold")</x:f>
      </x:c>
      <x:c r="F420" t="str">
        <x:f>IF(D420="","","Supply the captured ad ID or declare the record unmatched.")</x:f>
      </x:c>
      <x:c r="G420" t="str">
        <x:f>IF(D420="","",B420&amp;" "&amp;C420&amp;" "&amp;D420)</x:f>
      </x:c>
    </x:row>
    <x:row r="421">
      <x:c r="A421" t="str">
        <x:v>crm</x:v>
      </x:c>
      <x:c r="B421" t="str">
        <x:f>IF('CRM outcomes'!A89="","",'CRM outcomes'!A89)</x:f>
      </x:c>
      <x:c r="C421" t="str">
        <x:v>captured_ad_id</x:v>
      </x:c>
      <x:c r="D421" t="str">
        <x:f>IF(AND('CRM outcomes'!A89&lt;&gt;"",'CRM outcomes'!G89=""),"MISSING_OR_PLACEHOLDER","")</x:f>
      </x:c>
      <x:c r="E421" t="str">
        <x:f>IF(D421="","","Hold")</x:f>
      </x:c>
      <x:c r="F421" t="str">
        <x:f>IF(D421="","","Supply the captured ad ID or declare the record unmatched.")</x:f>
      </x:c>
      <x:c r="G421" t="str">
        <x:f>IF(D421="","",B421&amp;" "&amp;C421&amp;" "&amp;D421)</x:f>
      </x:c>
    </x:row>
    <x:row r="422">
      <x:c r="A422" t="str">
        <x:v>crm</x:v>
      </x:c>
      <x:c r="B422" t="str">
        <x:f>IF('CRM outcomes'!A90="","",'CRM outcomes'!A90)</x:f>
      </x:c>
      <x:c r="C422" t="str">
        <x:v>captured_ad_id</x:v>
      </x:c>
      <x:c r="D422" t="str">
        <x:f>IF(AND('CRM outcomes'!A90&lt;&gt;"",'CRM outcomes'!G90=""),"MISSING_OR_PLACEHOLDER","")</x:f>
      </x:c>
      <x:c r="E422" t="str">
        <x:f>IF(D422="","","Hold")</x:f>
      </x:c>
      <x:c r="F422" t="str">
        <x:f>IF(D422="","","Supply the captured ad ID or declare the record unmatched.")</x:f>
      </x:c>
      <x:c r="G422" t="str">
        <x:f>IF(D422="","",B422&amp;" "&amp;C422&amp;" "&amp;D422)</x:f>
      </x:c>
    </x:row>
    <x:row r="423">
      <x:c r="A423" t="str">
        <x:v>crm</x:v>
      </x:c>
      <x:c r="B423" t="str">
        <x:f>IF('CRM outcomes'!A91="","",'CRM outcomes'!A91)</x:f>
      </x:c>
      <x:c r="C423" t="str">
        <x:v>captured_ad_id</x:v>
      </x:c>
      <x:c r="D423" t="str">
        <x:f>IF(AND('CRM outcomes'!A91&lt;&gt;"",'CRM outcomes'!G91=""),"MISSING_OR_PLACEHOLDER","")</x:f>
      </x:c>
      <x:c r="E423" t="str">
        <x:f>IF(D423="","","Hold")</x:f>
      </x:c>
      <x:c r="F423" t="str">
        <x:f>IF(D423="","","Supply the captured ad ID or declare the record unmatched.")</x:f>
      </x:c>
      <x:c r="G423" t="str">
        <x:f>IF(D423="","",B423&amp;" "&amp;C423&amp;" "&amp;D423)</x:f>
      </x:c>
    </x:row>
    <x:row r="424">
      <x:c r="A424" t="str">
        <x:v>crm</x:v>
      </x:c>
      <x:c r="B424" t="str">
        <x:f>IF('CRM outcomes'!A92="","",'CRM outcomes'!A92)</x:f>
      </x:c>
      <x:c r="C424" t="str">
        <x:v>captured_ad_id</x:v>
      </x:c>
      <x:c r="D424" t="str">
        <x:f>IF(AND('CRM outcomes'!A92&lt;&gt;"",'CRM outcomes'!G92=""),"MISSING_OR_PLACEHOLDER","")</x:f>
      </x:c>
      <x:c r="E424" t="str">
        <x:f>IF(D424="","","Hold")</x:f>
      </x:c>
      <x:c r="F424" t="str">
        <x:f>IF(D424="","","Supply the captured ad ID or declare the record unmatched.")</x:f>
      </x:c>
      <x:c r="G424" t="str">
        <x:f>IF(D424="","",B424&amp;" "&amp;C424&amp;" "&amp;D424)</x:f>
      </x:c>
    </x:row>
    <x:row r="425">
      <x:c r="A425" t="str">
        <x:v>crm</x:v>
      </x:c>
      <x:c r="B425" t="str">
        <x:f>IF('CRM outcomes'!A93="","",'CRM outcomes'!A93)</x:f>
      </x:c>
      <x:c r="C425" t="str">
        <x:v>captured_ad_id</x:v>
      </x:c>
      <x:c r="D425" t="str">
        <x:f>IF(AND('CRM outcomes'!A93&lt;&gt;"",'CRM outcomes'!G93=""),"MISSING_OR_PLACEHOLDER","")</x:f>
      </x:c>
      <x:c r="E425" t="str">
        <x:f>IF(D425="","","Hold")</x:f>
      </x:c>
      <x:c r="F425" t="str">
        <x:f>IF(D425="","","Supply the captured ad ID or declare the record unmatched.")</x:f>
      </x:c>
      <x:c r="G425" t="str">
        <x:f>IF(D425="","",B425&amp;" "&amp;C425&amp;" "&amp;D425)</x:f>
      </x:c>
    </x:row>
    <x:row r="426">
      <x:c r="A426" t="str">
        <x:v>crm</x:v>
      </x:c>
      <x:c r="B426" t="str">
        <x:f>IF('CRM outcomes'!A94="","",'CRM outcomes'!A94)</x:f>
      </x:c>
      <x:c r="C426" t="str">
        <x:v>captured_ad_id</x:v>
      </x:c>
      <x:c r="D426" t="str">
        <x:f>IF(AND('CRM outcomes'!A94&lt;&gt;"",'CRM outcomes'!G94=""),"MISSING_OR_PLACEHOLDER","")</x:f>
      </x:c>
      <x:c r="E426" t="str">
        <x:f>IF(D426="","","Hold")</x:f>
      </x:c>
      <x:c r="F426" t="str">
        <x:f>IF(D426="","","Supply the captured ad ID or declare the record unmatched.")</x:f>
      </x:c>
      <x:c r="G426" t="str">
        <x:f>IF(D426="","",B426&amp;" "&amp;C426&amp;" "&amp;D426)</x:f>
      </x:c>
    </x:row>
    <x:row r="427">
      <x:c r="A427" t="str">
        <x:v>crm</x:v>
      </x:c>
      <x:c r="B427" t="str">
        <x:f>IF('CRM outcomes'!A95="","",'CRM outcomes'!A95)</x:f>
      </x:c>
      <x:c r="C427" t="str">
        <x:v>captured_ad_id</x:v>
      </x:c>
      <x:c r="D427" t="str">
        <x:f>IF(AND('CRM outcomes'!A95&lt;&gt;"",'CRM outcomes'!G95=""),"MISSING_OR_PLACEHOLDER","")</x:f>
      </x:c>
      <x:c r="E427" t="str">
        <x:f>IF(D427="","","Hold")</x:f>
      </x:c>
      <x:c r="F427" t="str">
        <x:f>IF(D427="","","Supply the captured ad ID or declare the record unmatched.")</x:f>
      </x:c>
      <x:c r="G427" t="str">
        <x:f>IF(D427="","",B427&amp;" "&amp;C427&amp;" "&amp;D427)</x:f>
      </x:c>
    </x:row>
    <x:row r="428">
      <x:c r="A428" t="str">
        <x:v>crm</x:v>
      </x:c>
      <x:c r="B428" t="str">
        <x:f>IF('CRM outcomes'!A96="","",'CRM outcomes'!A96)</x:f>
      </x:c>
      <x:c r="C428" t="str">
        <x:v>captured_ad_id</x:v>
      </x:c>
      <x:c r="D428" t="str">
        <x:f>IF(AND('CRM outcomes'!A96&lt;&gt;"",'CRM outcomes'!G96=""),"MISSING_OR_PLACEHOLDER","")</x:f>
      </x:c>
      <x:c r="E428" t="str">
        <x:f>IF(D428="","","Hold")</x:f>
      </x:c>
      <x:c r="F428" t="str">
        <x:f>IF(D428="","","Supply the captured ad ID or declare the record unmatched.")</x:f>
      </x:c>
      <x:c r="G428" t="str">
        <x:f>IF(D428="","",B428&amp;" "&amp;C428&amp;" "&amp;D428)</x:f>
      </x:c>
    </x:row>
    <x:row r="429">
      <x:c r="A429" t="str">
        <x:v>crm</x:v>
      </x:c>
      <x:c r="B429" t="str">
        <x:f>IF('CRM outcomes'!A97="","",'CRM outcomes'!A97)</x:f>
      </x:c>
      <x:c r="C429" t="str">
        <x:v>captured_ad_id</x:v>
      </x:c>
      <x:c r="D429" t="str">
        <x:f>IF(AND('CRM outcomes'!A97&lt;&gt;"",'CRM outcomes'!G97=""),"MISSING_OR_PLACEHOLDER","")</x:f>
      </x:c>
      <x:c r="E429" t="str">
        <x:f>IF(D429="","","Hold")</x:f>
      </x:c>
      <x:c r="F429" t="str">
        <x:f>IF(D429="","","Supply the captured ad ID or declare the record unmatched.")</x:f>
      </x:c>
      <x:c r="G429" t="str">
        <x:f>IF(D429="","",B429&amp;" "&amp;C429&amp;" "&amp;D429)</x:f>
      </x:c>
    </x:row>
    <x:row r="430">
      <x:c r="A430" t="str">
        <x:v>crm</x:v>
      </x:c>
      <x:c r="B430" t="str">
        <x:f>IF('CRM outcomes'!A98="","",'CRM outcomes'!A98)</x:f>
      </x:c>
      <x:c r="C430" t="str">
        <x:v>captured_ad_id</x:v>
      </x:c>
      <x:c r="D430" t="str">
        <x:f>IF(AND('CRM outcomes'!A98&lt;&gt;"",'CRM outcomes'!G98=""),"MISSING_OR_PLACEHOLDER","")</x:f>
      </x:c>
      <x:c r="E430" t="str">
        <x:f>IF(D430="","","Hold")</x:f>
      </x:c>
      <x:c r="F430" t="str">
        <x:f>IF(D430="","","Supply the captured ad ID or declare the record unmatched.")</x:f>
      </x:c>
      <x:c r="G430" t="str">
        <x:f>IF(D430="","",B430&amp;" "&amp;C430&amp;" "&amp;D430)</x:f>
      </x:c>
    </x:row>
    <x:row r="431">
      <x:c r="A431" t="str">
        <x:v>crm</x:v>
      </x:c>
      <x:c r="B431" t="str">
        <x:f>IF('CRM outcomes'!A99="","",'CRM outcomes'!A99)</x:f>
      </x:c>
      <x:c r="C431" t="str">
        <x:v>captured_ad_id</x:v>
      </x:c>
      <x:c r="D431" t="str">
        <x:f>IF(AND('CRM outcomes'!A99&lt;&gt;"",'CRM outcomes'!G99=""),"MISSING_OR_PLACEHOLDER","")</x:f>
      </x:c>
      <x:c r="E431" t="str">
        <x:f>IF(D431="","","Hold")</x:f>
      </x:c>
      <x:c r="F431" t="str">
        <x:f>IF(D431="","","Supply the captured ad ID or declare the record unmatched.")</x:f>
      </x:c>
      <x:c r="G431" t="str">
        <x:f>IF(D431="","",B431&amp;" "&amp;C431&amp;" "&amp;D431)</x:f>
      </x:c>
    </x:row>
    <x:row r="432">
      <x:c r="A432" t="str">
        <x:v>crm</x:v>
      </x:c>
      <x:c r="B432" t="str">
        <x:f>IF('CRM outcomes'!A100="","",'CRM outcomes'!A100)</x:f>
      </x:c>
      <x:c r="C432" t="str">
        <x:v>captured_ad_id</x:v>
      </x:c>
      <x:c r="D432" t="str">
        <x:f>IF(AND('CRM outcomes'!A100&lt;&gt;"",'CRM outcomes'!G100=""),"MISSING_OR_PLACEHOLDER","")</x:f>
      </x:c>
      <x:c r="E432" t="str">
        <x:f>IF(D432="","","Hold")</x:f>
      </x:c>
      <x:c r="F432" t="str">
        <x:f>IF(D432="","","Supply the captured ad ID or declare the record unmatched.")</x:f>
      </x:c>
      <x:c r="G432" t="str">
        <x:f>IF(D432="","",B432&amp;" "&amp;C432&amp;" "&amp;D432)</x:f>
      </x:c>
    </x:row>
    <x:row r="433">
      <x:c r="A433" t="str">
        <x:v>crm</x:v>
      </x:c>
      <x:c r="B433" t="str">
        <x:f>IF('CRM outcomes'!A101="","",'CRM outcomes'!A101)</x:f>
      </x:c>
      <x:c r="C433" t="str">
        <x:v>captured_ad_id</x:v>
      </x:c>
      <x:c r="D433" t="str">
        <x:f>IF(AND('CRM outcomes'!A101&lt;&gt;"",'CRM outcomes'!G101=""),"MISSING_OR_PLACEHOLDER","")</x:f>
      </x:c>
      <x:c r="E433" t="str">
        <x:f>IF(D433="","","Hold")</x:f>
      </x:c>
      <x:c r="F433" t="str">
        <x:f>IF(D433="","","Supply the captured ad ID or declare the record unmatched.")</x:f>
      </x:c>
      <x:c r="G433" t="str">
        <x:f>IF(D433="","",B433&amp;" "&amp;C433&amp;" "&amp;D433)</x:f>
      </x:c>
    </x:row>
    <x:row r="434">
      <x:c r="A434" t="str">
        <x:v>mapping</x:v>
      </x:c>
      <x:c r="B434" t="str">
        <x:f>IF('CRM outcomes'!A2="","",'CRM outcomes'!A2)</x:f>
      </x:c>
      <x:c r="C434" t="str">
        <x:v>crm_record_id</x:v>
      </x:c>
      <x:c r="D434" t="str">
        <x:f>IF('CRM outcomes'!A2="","",IF(COUNTIF('Mappings'!$A$2:$A$101,'CRM outcomes'!C2)&lt;&gt;1,"MISSING_OR_DUPLICATE_MAPPING",""))</x:f>
      </x:c>
      <x:c r="E434" t="str">
        <x:f>IF(D434="","","Hold")</x:f>
      </x:c>
      <x:c r="F434" t="str">
        <x:f>IF(D434="","","Supply one evidenced mapping for this CRM record.")</x:f>
      </x:c>
      <x:c r="G434" t="str">
        <x:f>IF(D434="","",B434&amp;" "&amp;C434&amp;" "&amp;D434)</x:f>
      </x:c>
    </x:row>
    <x:row r="435">
      <x:c r="A435" t="str">
        <x:v>mapping</x:v>
      </x:c>
      <x:c r="B435" t="str">
        <x:f>IF('CRM outcomes'!A3="","",'CRM outcomes'!A3)</x:f>
      </x:c>
      <x:c r="C435" t="str">
        <x:v>crm_record_id</x:v>
      </x:c>
      <x:c r="D435" t="str">
        <x:f>IF('CRM outcomes'!A3="","",IF(COUNTIF('Mappings'!$A$2:$A$101,'CRM outcomes'!C3)&lt;&gt;1,"MISSING_OR_DUPLICATE_MAPPING",""))</x:f>
      </x:c>
      <x:c r="E435" t="str">
        <x:f>IF(D435="","","Hold")</x:f>
      </x:c>
      <x:c r="F435" t="str">
        <x:f>IF(D435="","","Supply one evidenced mapping for this CRM record.")</x:f>
      </x:c>
      <x:c r="G435" t="str">
        <x:f>IF(D435="","",B435&amp;" "&amp;C435&amp;" "&amp;D435)</x:f>
      </x:c>
    </x:row>
    <x:row r="436">
      <x:c r="A436" t="str">
        <x:v>mapping</x:v>
      </x:c>
      <x:c r="B436" t="str">
        <x:f>IF('CRM outcomes'!A4="","",'CRM outcomes'!A4)</x:f>
      </x:c>
      <x:c r="C436" t="str">
        <x:v>crm_record_id</x:v>
      </x:c>
      <x:c r="D436" t="str">
        <x:f>IF('CRM outcomes'!A4="","",IF(COUNTIF('Mappings'!$A$2:$A$101,'CRM outcomes'!C4)&lt;&gt;1,"MISSING_OR_DUPLICATE_MAPPING",""))</x:f>
      </x:c>
      <x:c r="E436" t="str">
        <x:f>IF(D436="","","Hold")</x:f>
      </x:c>
      <x:c r="F436" t="str">
        <x:f>IF(D436="","","Supply one evidenced mapping for this CRM record.")</x:f>
      </x:c>
      <x:c r="G436" t="str">
        <x:f>IF(D436="","",B436&amp;" "&amp;C436&amp;" "&amp;D436)</x:f>
      </x:c>
    </x:row>
    <x:row r="437">
      <x:c r="A437" t="str">
        <x:v>mapping</x:v>
      </x:c>
      <x:c r="B437" t="str">
        <x:f>IF('CRM outcomes'!A5="","",'CRM outcomes'!A5)</x:f>
      </x:c>
      <x:c r="C437" t="str">
        <x:v>crm_record_id</x:v>
      </x:c>
      <x:c r="D437" t="str">
        <x:f>IF('CRM outcomes'!A5="","",IF(COUNTIF('Mappings'!$A$2:$A$101,'CRM outcomes'!C5)&lt;&gt;1,"MISSING_OR_DUPLICATE_MAPPING",""))</x:f>
      </x:c>
      <x:c r="E437" t="str">
        <x:f>IF(D437="","","Hold")</x:f>
      </x:c>
      <x:c r="F437" t="str">
        <x:f>IF(D437="","","Supply one evidenced mapping for this CRM record.")</x:f>
      </x:c>
      <x:c r="G437" t="str">
        <x:f>IF(D437="","",B437&amp;" "&amp;C437&amp;" "&amp;D437)</x:f>
      </x:c>
    </x:row>
    <x:row r="438">
      <x:c r="A438" t="str">
        <x:v>mapping</x:v>
      </x:c>
      <x:c r="B438" t="str">
        <x:f>IF('CRM outcomes'!A6="","",'CRM outcomes'!A6)</x:f>
      </x:c>
      <x:c r="C438" t="str">
        <x:v>crm_record_id</x:v>
      </x:c>
      <x:c r="D438" t="str">
        <x:f>IF('CRM outcomes'!A6="","",IF(COUNTIF('Mappings'!$A$2:$A$101,'CRM outcomes'!C6)&lt;&gt;1,"MISSING_OR_DUPLICATE_MAPPING",""))</x:f>
      </x:c>
      <x:c r="E438" t="str">
        <x:f>IF(D438="","","Hold")</x:f>
      </x:c>
      <x:c r="F438" t="str">
        <x:f>IF(D438="","","Supply one evidenced mapping for this CRM record.")</x:f>
      </x:c>
      <x:c r="G438" t="str">
        <x:f>IF(D438="","",B438&amp;" "&amp;C438&amp;" "&amp;D438)</x:f>
      </x:c>
    </x:row>
    <x:row r="439">
      <x:c r="A439" t="str">
        <x:v>mapping</x:v>
      </x:c>
      <x:c r="B439" t="str">
        <x:f>IF('CRM outcomes'!A7="","",'CRM outcomes'!A7)</x:f>
      </x:c>
      <x:c r="C439" t="str">
        <x:v>crm_record_id</x:v>
      </x:c>
      <x:c r="D439" t="str">
        <x:f>IF('CRM outcomes'!A7="","",IF(COUNTIF('Mappings'!$A$2:$A$101,'CRM outcomes'!C7)&lt;&gt;1,"MISSING_OR_DUPLICATE_MAPPING",""))</x:f>
      </x:c>
      <x:c r="E439" t="str">
        <x:f>IF(D439="","","Hold")</x:f>
      </x:c>
      <x:c r="F439" t="str">
        <x:f>IF(D439="","","Supply one evidenced mapping for this CRM record.")</x:f>
      </x:c>
      <x:c r="G439" t="str">
        <x:f>IF(D439="","",B439&amp;" "&amp;C439&amp;" "&amp;D439)</x:f>
      </x:c>
    </x:row>
    <x:row r="440">
      <x:c r="A440" t="str">
        <x:v>mapping</x:v>
      </x:c>
      <x:c r="B440" t="str">
        <x:f>IF('CRM outcomes'!A8="","",'CRM outcomes'!A8)</x:f>
      </x:c>
      <x:c r="C440" t="str">
        <x:v>crm_record_id</x:v>
      </x:c>
      <x:c r="D440" t="str">
        <x:f>IF('CRM outcomes'!A8="","",IF(COUNTIF('Mappings'!$A$2:$A$101,'CRM outcomes'!C8)&lt;&gt;1,"MISSING_OR_DUPLICATE_MAPPING",""))</x:f>
      </x:c>
      <x:c r="E440" t="str">
        <x:f>IF(D440="","","Hold")</x:f>
      </x:c>
      <x:c r="F440" t="str">
        <x:f>IF(D440="","","Supply one evidenced mapping for this CRM record.")</x:f>
      </x:c>
      <x:c r="G440" t="str">
        <x:f>IF(D440="","",B440&amp;" "&amp;C440&amp;" "&amp;D440)</x:f>
      </x:c>
    </x:row>
    <x:row r="441">
      <x:c r="A441" t="str">
        <x:v>mapping</x:v>
      </x:c>
      <x:c r="B441" t="str">
        <x:f>IF('CRM outcomes'!A9="","",'CRM outcomes'!A9)</x:f>
      </x:c>
      <x:c r="C441" t="str">
        <x:v>crm_record_id</x:v>
      </x:c>
      <x:c r="D441" t="str">
        <x:f>IF('CRM outcomes'!A9="","",IF(COUNTIF('Mappings'!$A$2:$A$101,'CRM outcomes'!C9)&lt;&gt;1,"MISSING_OR_DUPLICATE_MAPPING",""))</x:f>
      </x:c>
      <x:c r="E441" t="str">
        <x:f>IF(D441="","","Hold")</x:f>
      </x:c>
      <x:c r="F441" t="str">
        <x:f>IF(D441="","","Supply one evidenced mapping for this CRM record.")</x:f>
      </x:c>
      <x:c r="G441" t="str">
        <x:f>IF(D441="","",B441&amp;" "&amp;C441&amp;" "&amp;D441)</x:f>
      </x:c>
    </x:row>
    <x:row r="442">
      <x:c r="A442" t="str">
        <x:v>mapping</x:v>
      </x:c>
      <x:c r="B442" t="str">
        <x:f>IF('CRM outcomes'!A10="","",'CRM outcomes'!A10)</x:f>
      </x:c>
      <x:c r="C442" t="str">
        <x:v>crm_record_id</x:v>
      </x:c>
      <x:c r="D442" t="str">
        <x:f>IF('CRM outcomes'!A10="","",IF(COUNTIF('Mappings'!$A$2:$A$101,'CRM outcomes'!C10)&lt;&gt;1,"MISSING_OR_DUPLICATE_MAPPING",""))</x:f>
      </x:c>
      <x:c r="E442" t="str">
        <x:f>IF(D442="","","Hold")</x:f>
      </x:c>
      <x:c r="F442" t="str">
        <x:f>IF(D442="","","Supply one evidenced mapping for this CRM record.")</x:f>
      </x:c>
      <x:c r="G442" t="str">
        <x:f>IF(D442="","",B442&amp;" "&amp;C442&amp;" "&amp;D442)</x:f>
      </x:c>
    </x:row>
    <x:row r="443">
      <x:c r="A443" t="str">
        <x:v>mapping</x:v>
      </x:c>
      <x:c r="B443" t="str">
        <x:f>IF('CRM outcomes'!A11="","",'CRM outcomes'!A11)</x:f>
      </x:c>
      <x:c r="C443" t="str">
        <x:v>crm_record_id</x:v>
      </x:c>
      <x:c r="D443" t="str">
        <x:f>IF('CRM outcomes'!A11="","",IF(COUNTIF('Mappings'!$A$2:$A$101,'CRM outcomes'!C11)&lt;&gt;1,"MISSING_OR_DUPLICATE_MAPPING",""))</x:f>
      </x:c>
      <x:c r="E443" t="str">
        <x:f>IF(D443="","","Hold")</x:f>
      </x:c>
      <x:c r="F443" t="str">
        <x:f>IF(D443="","","Supply one evidenced mapping for this CRM record.")</x:f>
      </x:c>
      <x:c r="G443" t="str">
        <x:f>IF(D443="","",B443&amp;" "&amp;C443&amp;" "&amp;D443)</x:f>
      </x:c>
    </x:row>
    <x:row r="444">
      <x:c r="A444" t="str">
        <x:v>mapping</x:v>
      </x:c>
      <x:c r="B444" t="str">
        <x:f>IF('CRM outcomes'!A12="","",'CRM outcomes'!A12)</x:f>
      </x:c>
      <x:c r="C444" t="str">
        <x:v>crm_record_id</x:v>
      </x:c>
      <x:c r="D444" t="str">
        <x:f>IF('CRM outcomes'!A12="","",IF(COUNTIF('Mappings'!$A$2:$A$101,'CRM outcomes'!C12)&lt;&gt;1,"MISSING_OR_DUPLICATE_MAPPING",""))</x:f>
      </x:c>
      <x:c r="E444" t="str">
        <x:f>IF(D444="","","Hold")</x:f>
      </x:c>
      <x:c r="F444" t="str">
        <x:f>IF(D444="","","Supply one evidenced mapping for this CRM record.")</x:f>
      </x:c>
      <x:c r="G444" t="str">
        <x:f>IF(D444="","",B444&amp;" "&amp;C444&amp;" "&amp;D444)</x:f>
      </x:c>
    </x:row>
    <x:row r="445">
      <x:c r="A445" t="str">
        <x:v>mapping</x:v>
      </x:c>
      <x:c r="B445" t="str">
        <x:f>IF('CRM outcomes'!A13="","",'CRM outcomes'!A13)</x:f>
      </x:c>
      <x:c r="C445" t="str">
        <x:v>crm_record_id</x:v>
      </x:c>
      <x:c r="D445" t="str">
        <x:f>IF('CRM outcomes'!A13="","",IF(COUNTIF('Mappings'!$A$2:$A$101,'CRM outcomes'!C13)&lt;&gt;1,"MISSING_OR_DUPLICATE_MAPPING",""))</x:f>
      </x:c>
      <x:c r="E445" t="str">
        <x:f>IF(D445="","","Hold")</x:f>
      </x:c>
      <x:c r="F445" t="str">
        <x:f>IF(D445="","","Supply one evidenced mapping for this CRM record.")</x:f>
      </x:c>
      <x:c r="G445" t="str">
        <x:f>IF(D445="","",B445&amp;" "&amp;C445&amp;" "&amp;D445)</x:f>
      </x:c>
    </x:row>
    <x:row r="446">
      <x:c r="A446" t="str">
        <x:v>mapping</x:v>
      </x:c>
      <x:c r="B446" t="str">
        <x:f>IF('CRM outcomes'!A14="","",'CRM outcomes'!A14)</x:f>
      </x:c>
      <x:c r="C446" t="str">
        <x:v>crm_record_id</x:v>
      </x:c>
      <x:c r="D446" t="str">
        <x:f>IF('CRM outcomes'!A14="","",IF(COUNTIF('Mappings'!$A$2:$A$101,'CRM outcomes'!C14)&lt;&gt;1,"MISSING_OR_DUPLICATE_MAPPING",""))</x:f>
      </x:c>
      <x:c r="E446" t="str">
        <x:f>IF(D446="","","Hold")</x:f>
      </x:c>
      <x:c r="F446" t="str">
        <x:f>IF(D446="","","Supply one evidenced mapping for this CRM record.")</x:f>
      </x:c>
      <x:c r="G446" t="str">
        <x:f>IF(D446="","",B446&amp;" "&amp;C446&amp;" "&amp;D446)</x:f>
      </x:c>
    </x:row>
    <x:row r="447">
      <x:c r="A447" t="str">
        <x:v>mapping</x:v>
      </x:c>
      <x:c r="B447" t="str">
        <x:f>IF('CRM outcomes'!A15="","",'CRM outcomes'!A15)</x:f>
      </x:c>
      <x:c r="C447" t="str">
        <x:v>crm_record_id</x:v>
      </x:c>
      <x:c r="D447" t="str">
        <x:f>IF('CRM outcomes'!A15="","",IF(COUNTIF('Mappings'!$A$2:$A$101,'CRM outcomes'!C15)&lt;&gt;1,"MISSING_OR_DUPLICATE_MAPPING",""))</x:f>
      </x:c>
      <x:c r="E447" t="str">
        <x:f>IF(D447="","","Hold")</x:f>
      </x:c>
      <x:c r="F447" t="str">
        <x:f>IF(D447="","","Supply one evidenced mapping for this CRM record.")</x:f>
      </x:c>
      <x:c r="G447" t="str">
        <x:f>IF(D447="","",B447&amp;" "&amp;C447&amp;" "&amp;D447)</x:f>
      </x:c>
    </x:row>
    <x:row r="448">
      <x:c r="A448" t="str">
        <x:v>mapping</x:v>
      </x:c>
      <x:c r="B448" t="str">
        <x:f>IF('CRM outcomes'!A16="","",'CRM outcomes'!A16)</x:f>
      </x:c>
      <x:c r="C448" t="str">
        <x:v>crm_record_id</x:v>
      </x:c>
      <x:c r="D448" t="str">
        <x:f>IF('CRM outcomes'!A16="","",IF(COUNTIF('Mappings'!$A$2:$A$101,'CRM outcomes'!C16)&lt;&gt;1,"MISSING_OR_DUPLICATE_MAPPING",""))</x:f>
      </x:c>
      <x:c r="E448" t="str">
        <x:f>IF(D448="","","Hold")</x:f>
      </x:c>
      <x:c r="F448" t="str">
        <x:f>IF(D448="","","Supply one evidenced mapping for this CRM record.")</x:f>
      </x:c>
      <x:c r="G448" t="str">
        <x:f>IF(D448="","",B448&amp;" "&amp;C448&amp;" "&amp;D448)</x:f>
      </x:c>
    </x:row>
    <x:row r="449">
      <x:c r="A449" t="str">
        <x:v>mapping</x:v>
      </x:c>
      <x:c r="B449" t="str">
        <x:f>IF('CRM outcomes'!A17="","",'CRM outcomes'!A17)</x:f>
      </x:c>
      <x:c r="C449" t="str">
        <x:v>crm_record_id</x:v>
      </x:c>
      <x:c r="D449" t="str">
        <x:f>IF('CRM outcomes'!A17="","",IF(COUNTIF('Mappings'!$A$2:$A$101,'CRM outcomes'!C17)&lt;&gt;1,"MISSING_OR_DUPLICATE_MAPPING",""))</x:f>
      </x:c>
      <x:c r="E449" t="str">
        <x:f>IF(D449="","","Hold")</x:f>
      </x:c>
      <x:c r="F449" t="str">
        <x:f>IF(D449="","","Supply one evidenced mapping for this CRM record.")</x:f>
      </x:c>
      <x:c r="G449" t="str">
        <x:f>IF(D449="","",B449&amp;" "&amp;C449&amp;" "&amp;D449)</x:f>
      </x:c>
    </x:row>
    <x:row r="450">
      <x:c r="A450" t="str">
        <x:v>mapping</x:v>
      </x:c>
      <x:c r="B450" t="str">
        <x:f>IF('CRM outcomes'!A18="","",'CRM outcomes'!A18)</x:f>
      </x:c>
      <x:c r="C450" t="str">
        <x:v>crm_record_id</x:v>
      </x:c>
      <x:c r="D450" t="str">
        <x:f>IF('CRM outcomes'!A18="","",IF(COUNTIF('Mappings'!$A$2:$A$101,'CRM outcomes'!C18)&lt;&gt;1,"MISSING_OR_DUPLICATE_MAPPING",""))</x:f>
      </x:c>
      <x:c r="E450" t="str">
        <x:f>IF(D450="","","Hold")</x:f>
      </x:c>
      <x:c r="F450" t="str">
        <x:f>IF(D450="","","Supply one evidenced mapping for this CRM record.")</x:f>
      </x:c>
      <x:c r="G450" t="str">
        <x:f>IF(D450="","",B450&amp;" "&amp;C450&amp;" "&amp;D450)</x:f>
      </x:c>
    </x:row>
    <x:row r="451">
      <x:c r="A451" t="str">
        <x:v>mapping</x:v>
      </x:c>
      <x:c r="B451" t="str">
        <x:f>IF('CRM outcomes'!A19="","",'CRM outcomes'!A19)</x:f>
      </x:c>
      <x:c r="C451" t="str">
        <x:v>crm_record_id</x:v>
      </x:c>
      <x:c r="D451" t="str">
        <x:f>IF('CRM outcomes'!A19="","",IF(COUNTIF('Mappings'!$A$2:$A$101,'CRM outcomes'!C19)&lt;&gt;1,"MISSING_OR_DUPLICATE_MAPPING",""))</x:f>
      </x:c>
      <x:c r="E451" t="str">
        <x:f>IF(D451="","","Hold")</x:f>
      </x:c>
      <x:c r="F451" t="str">
        <x:f>IF(D451="","","Supply one evidenced mapping for this CRM record.")</x:f>
      </x:c>
      <x:c r="G451" t="str">
        <x:f>IF(D451="","",B451&amp;" "&amp;C451&amp;" "&amp;D451)</x:f>
      </x:c>
    </x:row>
    <x:row r="452">
      <x:c r="A452" t="str">
        <x:v>mapping</x:v>
      </x:c>
      <x:c r="B452" t="str">
        <x:f>IF('CRM outcomes'!A20="","",'CRM outcomes'!A20)</x:f>
      </x:c>
      <x:c r="C452" t="str">
        <x:v>crm_record_id</x:v>
      </x:c>
      <x:c r="D452" t="str">
        <x:f>IF('CRM outcomes'!A20="","",IF(COUNTIF('Mappings'!$A$2:$A$101,'CRM outcomes'!C20)&lt;&gt;1,"MISSING_OR_DUPLICATE_MAPPING",""))</x:f>
      </x:c>
      <x:c r="E452" t="str">
        <x:f>IF(D452="","","Hold")</x:f>
      </x:c>
      <x:c r="F452" t="str">
        <x:f>IF(D452="","","Supply one evidenced mapping for this CRM record.")</x:f>
      </x:c>
      <x:c r="G452" t="str">
        <x:f>IF(D452="","",B452&amp;" "&amp;C452&amp;" "&amp;D452)</x:f>
      </x:c>
    </x:row>
    <x:row r="453">
      <x:c r="A453" t="str">
        <x:v>mapping</x:v>
      </x:c>
      <x:c r="B453" t="str">
        <x:f>IF('CRM outcomes'!A21="","",'CRM outcomes'!A21)</x:f>
      </x:c>
      <x:c r="C453" t="str">
        <x:v>crm_record_id</x:v>
      </x:c>
      <x:c r="D453" t="str">
        <x:f>IF('CRM outcomes'!A21="","",IF(COUNTIF('Mappings'!$A$2:$A$101,'CRM outcomes'!C21)&lt;&gt;1,"MISSING_OR_DUPLICATE_MAPPING",""))</x:f>
      </x:c>
      <x:c r="E453" t="str">
        <x:f>IF(D453="","","Hold")</x:f>
      </x:c>
      <x:c r="F453" t="str">
        <x:f>IF(D453="","","Supply one evidenced mapping for this CRM record.")</x:f>
      </x:c>
      <x:c r="G453" t="str">
        <x:f>IF(D453="","",B453&amp;" "&amp;C453&amp;" "&amp;D453)</x:f>
      </x:c>
    </x:row>
    <x:row r="454">
      <x:c r="A454" t="str">
        <x:v>mapping</x:v>
      </x:c>
      <x:c r="B454" t="str">
        <x:f>IF('CRM outcomes'!A22="","",'CRM outcomes'!A22)</x:f>
      </x:c>
      <x:c r="C454" t="str">
        <x:v>crm_record_id</x:v>
      </x:c>
      <x:c r="D454" t="str">
        <x:f>IF('CRM outcomes'!A22="","",IF(COUNTIF('Mappings'!$A$2:$A$101,'CRM outcomes'!C22)&lt;&gt;1,"MISSING_OR_DUPLICATE_MAPPING",""))</x:f>
      </x:c>
      <x:c r="E454" t="str">
        <x:f>IF(D454="","","Hold")</x:f>
      </x:c>
      <x:c r="F454" t="str">
        <x:f>IF(D454="","","Supply one evidenced mapping for this CRM record.")</x:f>
      </x:c>
      <x:c r="G454" t="str">
        <x:f>IF(D454="","",B454&amp;" "&amp;C454&amp;" "&amp;D454)</x:f>
      </x:c>
    </x:row>
    <x:row r="455">
      <x:c r="A455" t="str">
        <x:v>mapping</x:v>
      </x:c>
      <x:c r="B455" t="str">
        <x:f>IF('CRM outcomes'!A23="","",'CRM outcomes'!A23)</x:f>
      </x:c>
      <x:c r="C455" t="str">
        <x:v>crm_record_id</x:v>
      </x:c>
      <x:c r="D455" t="str">
        <x:f>IF('CRM outcomes'!A23="","",IF(COUNTIF('Mappings'!$A$2:$A$101,'CRM outcomes'!C23)&lt;&gt;1,"MISSING_OR_DUPLICATE_MAPPING",""))</x:f>
      </x:c>
      <x:c r="E455" t="str">
        <x:f>IF(D455="","","Hold")</x:f>
      </x:c>
      <x:c r="F455" t="str">
        <x:f>IF(D455="","","Supply one evidenced mapping for this CRM record.")</x:f>
      </x:c>
      <x:c r="G455" t="str">
        <x:f>IF(D455="","",B455&amp;" "&amp;C455&amp;" "&amp;D455)</x:f>
      </x:c>
    </x:row>
    <x:row r="456">
      <x:c r="A456" t="str">
        <x:v>mapping</x:v>
      </x:c>
      <x:c r="B456" t="str">
        <x:f>IF('CRM outcomes'!A24="","",'CRM outcomes'!A24)</x:f>
      </x:c>
      <x:c r="C456" t="str">
        <x:v>crm_record_id</x:v>
      </x:c>
      <x:c r="D456" t="str">
        <x:f>IF('CRM outcomes'!A24="","",IF(COUNTIF('Mappings'!$A$2:$A$101,'CRM outcomes'!C24)&lt;&gt;1,"MISSING_OR_DUPLICATE_MAPPING",""))</x:f>
      </x:c>
      <x:c r="E456" t="str">
        <x:f>IF(D456="","","Hold")</x:f>
      </x:c>
      <x:c r="F456" t="str">
        <x:f>IF(D456="","","Supply one evidenced mapping for this CRM record.")</x:f>
      </x:c>
      <x:c r="G456" t="str">
        <x:f>IF(D456="","",B456&amp;" "&amp;C456&amp;" "&amp;D456)</x:f>
      </x:c>
    </x:row>
    <x:row r="457">
      <x:c r="A457" t="str">
        <x:v>mapping</x:v>
      </x:c>
      <x:c r="B457" t="str">
        <x:f>IF('CRM outcomes'!A25="","",'CRM outcomes'!A25)</x:f>
      </x:c>
      <x:c r="C457" t="str">
        <x:v>crm_record_id</x:v>
      </x:c>
      <x:c r="D457" t="str">
        <x:f>IF('CRM outcomes'!A25="","",IF(COUNTIF('Mappings'!$A$2:$A$101,'CRM outcomes'!C25)&lt;&gt;1,"MISSING_OR_DUPLICATE_MAPPING",""))</x:f>
      </x:c>
      <x:c r="E457" t="str">
        <x:f>IF(D457="","","Hold")</x:f>
      </x:c>
      <x:c r="F457" t="str">
        <x:f>IF(D457="","","Supply one evidenced mapping for this CRM record.")</x:f>
      </x:c>
      <x:c r="G457" t="str">
        <x:f>IF(D457="","",B457&amp;" "&amp;C457&amp;" "&amp;D457)</x:f>
      </x:c>
    </x:row>
    <x:row r="458">
      <x:c r="A458" t="str">
        <x:v>mapping</x:v>
      </x:c>
      <x:c r="B458" t="str">
        <x:f>IF('CRM outcomes'!A26="","",'CRM outcomes'!A26)</x:f>
      </x:c>
      <x:c r="C458" t="str">
        <x:v>crm_record_id</x:v>
      </x:c>
      <x:c r="D458" t="str">
        <x:f>IF('CRM outcomes'!A26="","",IF(COUNTIF('Mappings'!$A$2:$A$101,'CRM outcomes'!C26)&lt;&gt;1,"MISSING_OR_DUPLICATE_MAPPING",""))</x:f>
      </x:c>
      <x:c r="E458" t="str">
        <x:f>IF(D458="","","Hold")</x:f>
      </x:c>
      <x:c r="F458" t="str">
        <x:f>IF(D458="","","Supply one evidenced mapping for this CRM record.")</x:f>
      </x:c>
      <x:c r="G458" t="str">
        <x:f>IF(D458="","",B458&amp;" "&amp;C458&amp;" "&amp;D458)</x:f>
      </x:c>
    </x:row>
    <x:row r="459">
      <x:c r="A459" t="str">
        <x:v>mapping</x:v>
      </x:c>
      <x:c r="B459" t="str">
        <x:f>IF('CRM outcomes'!A27="","",'CRM outcomes'!A27)</x:f>
      </x:c>
      <x:c r="C459" t="str">
        <x:v>crm_record_id</x:v>
      </x:c>
      <x:c r="D459" t="str">
        <x:f>IF('CRM outcomes'!A27="","",IF(COUNTIF('Mappings'!$A$2:$A$101,'CRM outcomes'!C27)&lt;&gt;1,"MISSING_OR_DUPLICATE_MAPPING",""))</x:f>
      </x:c>
      <x:c r="E459" t="str">
        <x:f>IF(D459="","","Hold")</x:f>
      </x:c>
      <x:c r="F459" t="str">
        <x:f>IF(D459="","","Supply one evidenced mapping for this CRM record.")</x:f>
      </x:c>
      <x:c r="G459" t="str">
        <x:f>IF(D459="","",B459&amp;" "&amp;C459&amp;" "&amp;D459)</x:f>
      </x:c>
    </x:row>
    <x:row r="460">
      <x:c r="A460" t="str">
        <x:v>mapping</x:v>
      </x:c>
      <x:c r="B460" t="str">
        <x:f>IF('CRM outcomes'!A28="","",'CRM outcomes'!A28)</x:f>
      </x:c>
      <x:c r="C460" t="str">
        <x:v>crm_record_id</x:v>
      </x:c>
      <x:c r="D460" t="str">
        <x:f>IF('CRM outcomes'!A28="","",IF(COUNTIF('Mappings'!$A$2:$A$101,'CRM outcomes'!C28)&lt;&gt;1,"MISSING_OR_DUPLICATE_MAPPING",""))</x:f>
      </x:c>
      <x:c r="E460" t="str">
        <x:f>IF(D460="","","Hold")</x:f>
      </x:c>
      <x:c r="F460" t="str">
        <x:f>IF(D460="","","Supply one evidenced mapping for this CRM record.")</x:f>
      </x:c>
      <x:c r="G460" t="str">
        <x:f>IF(D460="","",B460&amp;" "&amp;C460&amp;" "&amp;D460)</x:f>
      </x:c>
    </x:row>
    <x:row r="461">
      <x:c r="A461" t="str">
        <x:v>mapping</x:v>
      </x:c>
      <x:c r="B461" t="str">
        <x:f>IF('CRM outcomes'!A29="","",'CRM outcomes'!A29)</x:f>
      </x:c>
      <x:c r="C461" t="str">
        <x:v>crm_record_id</x:v>
      </x:c>
      <x:c r="D461" t="str">
        <x:f>IF('CRM outcomes'!A29="","",IF(COUNTIF('Mappings'!$A$2:$A$101,'CRM outcomes'!C29)&lt;&gt;1,"MISSING_OR_DUPLICATE_MAPPING",""))</x:f>
      </x:c>
      <x:c r="E461" t="str">
        <x:f>IF(D461="","","Hold")</x:f>
      </x:c>
      <x:c r="F461" t="str">
        <x:f>IF(D461="","","Supply one evidenced mapping for this CRM record.")</x:f>
      </x:c>
      <x:c r="G461" t="str">
        <x:f>IF(D461="","",B461&amp;" "&amp;C461&amp;" "&amp;D461)</x:f>
      </x:c>
    </x:row>
    <x:row r="462">
      <x:c r="A462" t="str">
        <x:v>mapping</x:v>
      </x:c>
      <x:c r="B462" t="str">
        <x:f>IF('CRM outcomes'!A30="","",'CRM outcomes'!A30)</x:f>
      </x:c>
      <x:c r="C462" t="str">
        <x:v>crm_record_id</x:v>
      </x:c>
      <x:c r="D462" t="str">
        <x:f>IF('CRM outcomes'!A30="","",IF(COUNTIF('Mappings'!$A$2:$A$101,'CRM outcomes'!C30)&lt;&gt;1,"MISSING_OR_DUPLICATE_MAPPING",""))</x:f>
      </x:c>
      <x:c r="E462" t="str">
        <x:f>IF(D462="","","Hold")</x:f>
      </x:c>
      <x:c r="F462" t="str">
        <x:f>IF(D462="","","Supply one evidenced mapping for this CRM record.")</x:f>
      </x:c>
      <x:c r="G462" t="str">
        <x:f>IF(D462="","",B462&amp;" "&amp;C462&amp;" "&amp;D462)</x:f>
      </x:c>
    </x:row>
    <x:row r="463">
      <x:c r="A463" t="str">
        <x:v>mapping</x:v>
      </x:c>
      <x:c r="B463" t="str">
        <x:f>IF('CRM outcomes'!A31="","",'CRM outcomes'!A31)</x:f>
      </x:c>
      <x:c r="C463" t="str">
        <x:v>crm_record_id</x:v>
      </x:c>
      <x:c r="D463" t="str">
        <x:f>IF('CRM outcomes'!A31="","",IF(COUNTIF('Mappings'!$A$2:$A$101,'CRM outcomes'!C31)&lt;&gt;1,"MISSING_OR_DUPLICATE_MAPPING",""))</x:f>
      </x:c>
      <x:c r="E463" t="str">
        <x:f>IF(D463="","","Hold")</x:f>
      </x:c>
      <x:c r="F463" t="str">
        <x:f>IF(D463="","","Supply one evidenced mapping for this CRM record.")</x:f>
      </x:c>
      <x:c r="G463" t="str">
        <x:f>IF(D463="","",B463&amp;" "&amp;C463&amp;" "&amp;D463)</x:f>
      </x:c>
    </x:row>
    <x:row r="464">
      <x:c r="A464" t="str">
        <x:v>mapping</x:v>
      </x:c>
      <x:c r="B464" t="str">
        <x:f>IF('CRM outcomes'!A32="","",'CRM outcomes'!A32)</x:f>
      </x:c>
      <x:c r="C464" t="str">
        <x:v>crm_record_id</x:v>
      </x:c>
      <x:c r="D464" t="str">
        <x:f>IF('CRM outcomes'!A32="","",IF(COUNTIF('Mappings'!$A$2:$A$101,'CRM outcomes'!C32)&lt;&gt;1,"MISSING_OR_DUPLICATE_MAPPING",""))</x:f>
      </x:c>
      <x:c r="E464" t="str">
        <x:f>IF(D464="","","Hold")</x:f>
      </x:c>
      <x:c r="F464" t="str">
        <x:f>IF(D464="","","Supply one evidenced mapping for this CRM record.")</x:f>
      </x:c>
      <x:c r="G464" t="str">
        <x:f>IF(D464="","",B464&amp;" "&amp;C464&amp;" "&amp;D464)</x:f>
      </x:c>
    </x:row>
    <x:row r="465">
      <x:c r="A465" t="str">
        <x:v>mapping</x:v>
      </x:c>
      <x:c r="B465" t="str">
        <x:f>IF('CRM outcomes'!A33="","",'CRM outcomes'!A33)</x:f>
      </x:c>
      <x:c r="C465" t="str">
        <x:v>crm_record_id</x:v>
      </x:c>
      <x:c r="D465" t="str">
        <x:f>IF('CRM outcomes'!A33="","",IF(COUNTIF('Mappings'!$A$2:$A$101,'CRM outcomes'!C33)&lt;&gt;1,"MISSING_OR_DUPLICATE_MAPPING",""))</x:f>
      </x:c>
      <x:c r="E465" t="str">
        <x:f>IF(D465="","","Hold")</x:f>
      </x:c>
      <x:c r="F465" t="str">
        <x:f>IF(D465="","","Supply one evidenced mapping for this CRM record.")</x:f>
      </x:c>
      <x:c r="G465" t="str">
        <x:f>IF(D465="","",B465&amp;" "&amp;C465&amp;" "&amp;D465)</x:f>
      </x:c>
    </x:row>
    <x:row r="466">
      <x:c r="A466" t="str">
        <x:v>mapping</x:v>
      </x:c>
      <x:c r="B466" t="str">
        <x:f>IF('CRM outcomes'!A34="","",'CRM outcomes'!A34)</x:f>
      </x:c>
      <x:c r="C466" t="str">
        <x:v>crm_record_id</x:v>
      </x:c>
      <x:c r="D466" t="str">
        <x:f>IF('CRM outcomes'!A34="","",IF(COUNTIF('Mappings'!$A$2:$A$101,'CRM outcomes'!C34)&lt;&gt;1,"MISSING_OR_DUPLICATE_MAPPING",""))</x:f>
      </x:c>
      <x:c r="E466" t="str">
        <x:f>IF(D466="","","Hold")</x:f>
      </x:c>
      <x:c r="F466" t="str">
        <x:f>IF(D466="","","Supply one evidenced mapping for this CRM record.")</x:f>
      </x:c>
      <x:c r="G466" t="str">
        <x:f>IF(D466="","",B466&amp;" "&amp;C466&amp;" "&amp;D466)</x:f>
      </x:c>
    </x:row>
    <x:row r="467">
      <x:c r="A467" t="str">
        <x:v>mapping</x:v>
      </x:c>
      <x:c r="B467" t="str">
        <x:f>IF('CRM outcomes'!A35="","",'CRM outcomes'!A35)</x:f>
      </x:c>
      <x:c r="C467" t="str">
        <x:v>crm_record_id</x:v>
      </x:c>
      <x:c r="D467" t="str">
        <x:f>IF('CRM outcomes'!A35="","",IF(COUNTIF('Mappings'!$A$2:$A$101,'CRM outcomes'!C35)&lt;&gt;1,"MISSING_OR_DUPLICATE_MAPPING",""))</x:f>
      </x:c>
      <x:c r="E467" t="str">
        <x:f>IF(D467="","","Hold")</x:f>
      </x:c>
      <x:c r="F467" t="str">
        <x:f>IF(D467="","","Supply one evidenced mapping for this CRM record.")</x:f>
      </x:c>
      <x:c r="G467" t="str">
        <x:f>IF(D467="","",B467&amp;" "&amp;C467&amp;" "&amp;D467)</x:f>
      </x:c>
    </x:row>
    <x:row r="468">
      <x:c r="A468" t="str">
        <x:v>mapping</x:v>
      </x:c>
      <x:c r="B468" t="str">
        <x:f>IF('CRM outcomes'!A36="","",'CRM outcomes'!A36)</x:f>
      </x:c>
      <x:c r="C468" t="str">
        <x:v>crm_record_id</x:v>
      </x:c>
      <x:c r="D468" t="str">
        <x:f>IF('CRM outcomes'!A36="","",IF(COUNTIF('Mappings'!$A$2:$A$101,'CRM outcomes'!C36)&lt;&gt;1,"MISSING_OR_DUPLICATE_MAPPING",""))</x:f>
      </x:c>
      <x:c r="E468" t="str">
        <x:f>IF(D468="","","Hold")</x:f>
      </x:c>
      <x:c r="F468" t="str">
        <x:f>IF(D468="","","Supply one evidenced mapping for this CRM record.")</x:f>
      </x:c>
      <x:c r="G468" t="str">
        <x:f>IF(D468="","",B468&amp;" "&amp;C468&amp;" "&amp;D468)</x:f>
      </x:c>
    </x:row>
    <x:row r="469">
      <x:c r="A469" t="str">
        <x:v>mapping</x:v>
      </x:c>
      <x:c r="B469" t="str">
        <x:f>IF('CRM outcomes'!A37="","",'CRM outcomes'!A37)</x:f>
      </x:c>
      <x:c r="C469" t="str">
        <x:v>crm_record_id</x:v>
      </x:c>
      <x:c r="D469" t="str">
        <x:f>IF('CRM outcomes'!A37="","",IF(COUNTIF('Mappings'!$A$2:$A$101,'CRM outcomes'!C37)&lt;&gt;1,"MISSING_OR_DUPLICATE_MAPPING",""))</x:f>
      </x:c>
      <x:c r="E469" t="str">
        <x:f>IF(D469="","","Hold")</x:f>
      </x:c>
      <x:c r="F469" t="str">
        <x:f>IF(D469="","","Supply one evidenced mapping for this CRM record.")</x:f>
      </x:c>
      <x:c r="G469" t="str">
        <x:f>IF(D469="","",B469&amp;" "&amp;C469&amp;" "&amp;D469)</x:f>
      </x:c>
    </x:row>
    <x:row r="470">
      <x:c r="A470" t="str">
        <x:v>mapping</x:v>
      </x:c>
      <x:c r="B470" t="str">
        <x:f>IF('CRM outcomes'!A38="","",'CRM outcomes'!A38)</x:f>
      </x:c>
      <x:c r="C470" t="str">
        <x:v>crm_record_id</x:v>
      </x:c>
      <x:c r="D470" t="str">
        <x:f>IF('CRM outcomes'!A38="","",IF(COUNTIF('Mappings'!$A$2:$A$101,'CRM outcomes'!C38)&lt;&gt;1,"MISSING_OR_DUPLICATE_MAPPING",""))</x:f>
      </x:c>
      <x:c r="E470" t="str">
        <x:f>IF(D470="","","Hold")</x:f>
      </x:c>
      <x:c r="F470" t="str">
        <x:f>IF(D470="","","Supply one evidenced mapping for this CRM record.")</x:f>
      </x:c>
      <x:c r="G470" t="str">
        <x:f>IF(D470="","",B470&amp;" "&amp;C470&amp;" "&amp;D470)</x:f>
      </x:c>
    </x:row>
    <x:row r="471">
      <x:c r="A471" t="str">
        <x:v>mapping</x:v>
      </x:c>
      <x:c r="B471" t="str">
        <x:f>IF('CRM outcomes'!A39="","",'CRM outcomes'!A39)</x:f>
      </x:c>
      <x:c r="C471" t="str">
        <x:v>crm_record_id</x:v>
      </x:c>
      <x:c r="D471" t="str">
        <x:f>IF('CRM outcomes'!A39="","",IF(COUNTIF('Mappings'!$A$2:$A$101,'CRM outcomes'!C39)&lt;&gt;1,"MISSING_OR_DUPLICATE_MAPPING",""))</x:f>
      </x:c>
      <x:c r="E471" t="str">
        <x:f>IF(D471="","","Hold")</x:f>
      </x:c>
      <x:c r="F471" t="str">
        <x:f>IF(D471="","","Supply one evidenced mapping for this CRM record.")</x:f>
      </x:c>
      <x:c r="G471" t="str">
        <x:f>IF(D471="","",B471&amp;" "&amp;C471&amp;" "&amp;D471)</x:f>
      </x:c>
    </x:row>
    <x:row r="472">
      <x:c r="A472" t="str">
        <x:v>mapping</x:v>
      </x:c>
      <x:c r="B472" t="str">
        <x:f>IF('CRM outcomes'!A40="","",'CRM outcomes'!A40)</x:f>
      </x:c>
      <x:c r="C472" t="str">
        <x:v>crm_record_id</x:v>
      </x:c>
      <x:c r="D472" t="str">
        <x:f>IF('CRM outcomes'!A40="","",IF(COUNTIF('Mappings'!$A$2:$A$101,'CRM outcomes'!C40)&lt;&gt;1,"MISSING_OR_DUPLICATE_MAPPING",""))</x:f>
      </x:c>
      <x:c r="E472" t="str">
        <x:f>IF(D472="","","Hold")</x:f>
      </x:c>
      <x:c r="F472" t="str">
        <x:f>IF(D472="","","Supply one evidenced mapping for this CRM record.")</x:f>
      </x:c>
      <x:c r="G472" t="str">
        <x:f>IF(D472="","",B472&amp;" "&amp;C472&amp;" "&amp;D472)</x:f>
      </x:c>
    </x:row>
    <x:row r="473">
      <x:c r="A473" t="str">
        <x:v>mapping</x:v>
      </x:c>
      <x:c r="B473" t="str">
        <x:f>IF('CRM outcomes'!A41="","",'CRM outcomes'!A41)</x:f>
      </x:c>
      <x:c r="C473" t="str">
        <x:v>crm_record_id</x:v>
      </x:c>
      <x:c r="D473" t="str">
        <x:f>IF('CRM outcomes'!A41="","",IF(COUNTIF('Mappings'!$A$2:$A$101,'CRM outcomes'!C41)&lt;&gt;1,"MISSING_OR_DUPLICATE_MAPPING",""))</x:f>
      </x:c>
      <x:c r="E473" t="str">
        <x:f>IF(D473="","","Hold")</x:f>
      </x:c>
      <x:c r="F473" t="str">
        <x:f>IF(D473="","","Supply one evidenced mapping for this CRM record.")</x:f>
      </x:c>
      <x:c r="G473" t="str">
        <x:f>IF(D473="","",B473&amp;" "&amp;C473&amp;" "&amp;D473)</x:f>
      </x:c>
    </x:row>
    <x:row r="474">
      <x:c r="A474" t="str">
        <x:v>mapping</x:v>
      </x:c>
      <x:c r="B474" t="str">
        <x:f>IF('CRM outcomes'!A42="","",'CRM outcomes'!A42)</x:f>
      </x:c>
      <x:c r="C474" t="str">
        <x:v>crm_record_id</x:v>
      </x:c>
      <x:c r="D474" t="str">
        <x:f>IF('CRM outcomes'!A42="","",IF(COUNTIF('Mappings'!$A$2:$A$101,'CRM outcomes'!C42)&lt;&gt;1,"MISSING_OR_DUPLICATE_MAPPING",""))</x:f>
      </x:c>
      <x:c r="E474" t="str">
        <x:f>IF(D474="","","Hold")</x:f>
      </x:c>
      <x:c r="F474" t="str">
        <x:f>IF(D474="","","Supply one evidenced mapping for this CRM record.")</x:f>
      </x:c>
      <x:c r="G474" t="str">
        <x:f>IF(D474="","",B474&amp;" "&amp;C474&amp;" "&amp;D474)</x:f>
      </x:c>
    </x:row>
    <x:row r="475">
      <x:c r="A475" t="str">
        <x:v>mapping</x:v>
      </x:c>
      <x:c r="B475" t="str">
        <x:f>IF('CRM outcomes'!A43="","",'CRM outcomes'!A43)</x:f>
      </x:c>
      <x:c r="C475" t="str">
        <x:v>crm_record_id</x:v>
      </x:c>
      <x:c r="D475" t="str">
        <x:f>IF('CRM outcomes'!A43="","",IF(COUNTIF('Mappings'!$A$2:$A$101,'CRM outcomes'!C43)&lt;&gt;1,"MISSING_OR_DUPLICATE_MAPPING",""))</x:f>
      </x:c>
      <x:c r="E475" t="str">
        <x:f>IF(D475="","","Hold")</x:f>
      </x:c>
      <x:c r="F475" t="str">
        <x:f>IF(D475="","","Supply one evidenced mapping for this CRM record.")</x:f>
      </x:c>
      <x:c r="G475" t="str">
        <x:f>IF(D475="","",B475&amp;" "&amp;C475&amp;" "&amp;D475)</x:f>
      </x:c>
    </x:row>
    <x:row r="476">
      <x:c r="A476" t="str">
        <x:v>mapping</x:v>
      </x:c>
      <x:c r="B476" t="str">
        <x:f>IF('CRM outcomes'!A44="","",'CRM outcomes'!A44)</x:f>
      </x:c>
      <x:c r="C476" t="str">
        <x:v>crm_record_id</x:v>
      </x:c>
      <x:c r="D476" t="str">
        <x:f>IF('CRM outcomes'!A44="","",IF(COUNTIF('Mappings'!$A$2:$A$101,'CRM outcomes'!C44)&lt;&gt;1,"MISSING_OR_DUPLICATE_MAPPING",""))</x:f>
      </x:c>
      <x:c r="E476" t="str">
        <x:f>IF(D476="","","Hold")</x:f>
      </x:c>
      <x:c r="F476" t="str">
        <x:f>IF(D476="","","Supply one evidenced mapping for this CRM record.")</x:f>
      </x:c>
      <x:c r="G476" t="str">
        <x:f>IF(D476="","",B476&amp;" "&amp;C476&amp;" "&amp;D476)</x:f>
      </x:c>
    </x:row>
    <x:row r="477">
      <x:c r="A477" t="str">
        <x:v>mapping</x:v>
      </x:c>
      <x:c r="B477" t="str">
        <x:f>IF('CRM outcomes'!A45="","",'CRM outcomes'!A45)</x:f>
      </x:c>
      <x:c r="C477" t="str">
        <x:v>crm_record_id</x:v>
      </x:c>
      <x:c r="D477" t="str">
        <x:f>IF('CRM outcomes'!A45="","",IF(COUNTIF('Mappings'!$A$2:$A$101,'CRM outcomes'!C45)&lt;&gt;1,"MISSING_OR_DUPLICATE_MAPPING",""))</x:f>
      </x:c>
      <x:c r="E477" t="str">
        <x:f>IF(D477="","","Hold")</x:f>
      </x:c>
      <x:c r="F477" t="str">
        <x:f>IF(D477="","","Supply one evidenced mapping for this CRM record.")</x:f>
      </x:c>
      <x:c r="G477" t="str">
        <x:f>IF(D477="","",B477&amp;" "&amp;C477&amp;" "&amp;D477)</x:f>
      </x:c>
    </x:row>
    <x:row r="478">
      <x:c r="A478" t="str">
        <x:v>mapping</x:v>
      </x:c>
      <x:c r="B478" t="str">
        <x:f>IF('CRM outcomes'!A46="","",'CRM outcomes'!A46)</x:f>
      </x:c>
      <x:c r="C478" t="str">
        <x:v>crm_record_id</x:v>
      </x:c>
      <x:c r="D478" t="str">
        <x:f>IF('CRM outcomes'!A46="","",IF(COUNTIF('Mappings'!$A$2:$A$101,'CRM outcomes'!C46)&lt;&gt;1,"MISSING_OR_DUPLICATE_MAPPING",""))</x:f>
      </x:c>
      <x:c r="E478" t="str">
        <x:f>IF(D478="","","Hold")</x:f>
      </x:c>
      <x:c r="F478" t="str">
        <x:f>IF(D478="","","Supply one evidenced mapping for this CRM record.")</x:f>
      </x:c>
      <x:c r="G478" t="str">
        <x:f>IF(D478="","",B478&amp;" "&amp;C478&amp;" "&amp;D478)</x:f>
      </x:c>
    </x:row>
    <x:row r="479">
      <x:c r="A479" t="str">
        <x:v>mapping</x:v>
      </x:c>
      <x:c r="B479" t="str">
        <x:f>IF('CRM outcomes'!A47="","",'CRM outcomes'!A47)</x:f>
      </x:c>
      <x:c r="C479" t="str">
        <x:v>crm_record_id</x:v>
      </x:c>
      <x:c r="D479" t="str">
        <x:f>IF('CRM outcomes'!A47="","",IF(COUNTIF('Mappings'!$A$2:$A$101,'CRM outcomes'!C47)&lt;&gt;1,"MISSING_OR_DUPLICATE_MAPPING",""))</x:f>
      </x:c>
      <x:c r="E479" t="str">
        <x:f>IF(D479="","","Hold")</x:f>
      </x:c>
      <x:c r="F479" t="str">
        <x:f>IF(D479="","","Supply one evidenced mapping for this CRM record.")</x:f>
      </x:c>
      <x:c r="G479" t="str">
        <x:f>IF(D479="","",B479&amp;" "&amp;C479&amp;" "&amp;D479)</x:f>
      </x:c>
    </x:row>
    <x:row r="480">
      <x:c r="A480" t="str">
        <x:v>mapping</x:v>
      </x:c>
      <x:c r="B480" t="str">
        <x:f>IF('CRM outcomes'!A48="","",'CRM outcomes'!A48)</x:f>
      </x:c>
      <x:c r="C480" t="str">
        <x:v>crm_record_id</x:v>
      </x:c>
      <x:c r="D480" t="str">
        <x:f>IF('CRM outcomes'!A48="","",IF(COUNTIF('Mappings'!$A$2:$A$101,'CRM outcomes'!C48)&lt;&gt;1,"MISSING_OR_DUPLICATE_MAPPING",""))</x:f>
      </x:c>
      <x:c r="E480" t="str">
        <x:f>IF(D480="","","Hold")</x:f>
      </x:c>
      <x:c r="F480" t="str">
        <x:f>IF(D480="","","Supply one evidenced mapping for this CRM record.")</x:f>
      </x:c>
      <x:c r="G480" t="str">
        <x:f>IF(D480="","",B480&amp;" "&amp;C480&amp;" "&amp;D480)</x:f>
      </x:c>
    </x:row>
    <x:row r="481">
      <x:c r="A481" t="str">
        <x:v>mapping</x:v>
      </x:c>
      <x:c r="B481" t="str">
        <x:f>IF('CRM outcomes'!A49="","",'CRM outcomes'!A49)</x:f>
      </x:c>
      <x:c r="C481" t="str">
        <x:v>crm_record_id</x:v>
      </x:c>
      <x:c r="D481" t="str">
        <x:f>IF('CRM outcomes'!A49="","",IF(COUNTIF('Mappings'!$A$2:$A$101,'CRM outcomes'!C49)&lt;&gt;1,"MISSING_OR_DUPLICATE_MAPPING",""))</x:f>
      </x:c>
      <x:c r="E481" t="str">
        <x:f>IF(D481="","","Hold")</x:f>
      </x:c>
      <x:c r="F481" t="str">
        <x:f>IF(D481="","","Supply one evidenced mapping for this CRM record.")</x:f>
      </x:c>
      <x:c r="G481" t="str">
        <x:f>IF(D481="","",B481&amp;" "&amp;C481&amp;" "&amp;D481)</x:f>
      </x:c>
    </x:row>
    <x:row r="482">
      <x:c r="A482" t="str">
        <x:v>mapping</x:v>
      </x:c>
      <x:c r="B482" t="str">
        <x:f>IF('CRM outcomes'!A50="","",'CRM outcomes'!A50)</x:f>
      </x:c>
      <x:c r="C482" t="str">
        <x:v>crm_record_id</x:v>
      </x:c>
      <x:c r="D482" t="str">
        <x:f>IF('CRM outcomes'!A50="","",IF(COUNTIF('Mappings'!$A$2:$A$101,'CRM outcomes'!C50)&lt;&gt;1,"MISSING_OR_DUPLICATE_MAPPING",""))</x:f>
      </x:c>
      <x:c r="E482" t="str">
        <x:f>IF(D482="","","Hold")</x:f>
      </x:c>
      <x:c r="F482" t="str">
        <x:f>IF(D482="","","Supply one evidenced mapping for this CRM record.")</x:f>
      </x:c>
      <x:c r="G482" t="str">
        <x:f>IF(D482="","",B482&amp;" "&amp;C482&amp;" "&amp;D482)</x:f>
      </x:c>
    </x:row>
    <x:row r="483">
      <x:c r="A483" t="str">
        <x:v>mapping</x:v>
      </x:c>
      <x:c r="B483" t="str">
        <x:f>IF('CRM outcomes'!A51="","",'CRM outcomes'!A51)</x:f>
      </x:c>
      <x:c r="C483" t="str">
        <x:v>crm_record_id</x:v>
      </x:c>
      <x:c r="D483" t="str">
        <x:f>IF('CRM outcomes'!A51="","",IF(COUNTIF('Mappings'!$A$2:$A$101,'CRM outcomes'!C51)&lt;&gt;1,"MISSING_OR_DUPLICATE_MAPPING",""))</x:f>
      </x:c>
      <x:c r="E483" t="str">
        <x:f>IF(D483="","","Hold")</x:f>
      </x:c>
      <x:c r="F483" t="str">
        <x:f>IF(D483="","","Supply one evidenced mapping for this CRM record.")</x:f>
      </x:c>
      <x:c r="G483" t="str">
        <x:f>IF(D483="","",B483&amp;" "&amp;C483&amp;" "&amp;D483)</x:f>
      </x:c>
    </x:row>
    <x:row r="484">
      <x:c r="A484" t="str">
        <x:v>mapping</x:v>
      </x:c>
      <x:c r="B484" t="str">
        <x:f>IF('CRM outcomes'!A52="","",'CRM outcomes'!A52)</x:f>
      </x:c>
      <x:c r="C484" t="str">
        <x:v>crm_record_id</x:v>
      </x:c>
      <x:c r="D484" t="str">
        <x:f>IF('CRM outcomes'!A52="","",IF(COUNTIF('Mappings'!$A$2:$A$101,'CRM outcomes'!C52)&lt;&gt;1,"MISSING_OR_DUPLICATE_MAPPING",""))</x:f>
      </x:c>
      <x:c r="E484" t="str">
        <x:f>IF(D484="","","Hold")</x:f>
      </x:c>
      <x:c r="F484" t="str">
        <x:f>IF(D484="","","Supply one evidenced mapping for this CRM record.")</x:f>
      </x:c>
      <x:c r="G484" t="str">
        <x:f>IF(D484="","",B484&amp;" "&amp;C484&amp;" "&amp;D484)</x:f>
      </x:c>
    </x:row>
    <x:row r="485">
      <x:c r="A485" t="str">
        <x:v>mapping</x:v>
      </x:c>
      <x:c r="B485" t="str">
        <x:f>IF('CRM outcomes'!A53="","",'CRM outcomes'!A53)</x:f>
      </x:c>
      <x:c r="C485" t="str">
        <x:v>crm_record_id</x:v>
      </x:c>
      <x:c r="D485" t="str">
        <x:f>IF('CRM outcomes'!A53="","",IF(COUNTIF('Mappings'!$A$2:$A$101,'CRM outcomes'!C53)&lt;&gt;1,"MISSING_OR_DUPLICATE_MAPPING",""))</x:f>
      </x:c>
      <x:c r="E485" t="str">
        <x:f>IF(D485="","","Hold")</x:f>
      </x:c>
      <x:c r="F485" t="str">
        <x:f>IF(D485="","","Supply one evidenced mapping for this CRM record.")</x:f>
      </x:c>
      <x:c r="G485" t="str">
        <x:f>IF(D485="","",B485&amp;" "&amp;C485&amp;" "&amp;D485)</x:f>
      </x:c>
    </x:row>
    <x:row r="486">
      <x:c r="A486" t="str">
        <x:v>mapping</x:v>
      </x:c>
      <x:c r="B486" t="str">
        <x:f>IF('CRM outcomes'!A54="","",'CRM outcomes'!A54)</x:f>
      </x:c>
      <x:c r="C486" t="str">
        <x:v>crm_record_id</x:v>
      </x:c>
      <x:c r="D486" t="str">
        <x:f>IF('CRM outcomes'!A54="","",IF(COUNTIF('Mappings'!$A$2:$A$101,'CRM outcomes'!C54)&lt;&gt;1,"MISSING_OR_DUPLICATE_MAPPING",""))</x:f>
      </x:c>
      <x:c r="E486" t="str">
        <x:f>IF(D486="","","Hold")</x:f>
      </x:c>
      <x:c r="F486" t="str">
        <x:f>IF(D486="","","Supply one evidenced mapping for this CRM record.")</x:f>
      </x:c>
      <x:c r="G486" t="str">
        <x:f>IF(D486="","",B486&amp;" "&amp;C486&amp;" "&amp;D486)</x:f>
      </x:c>
    </x:row>
    <x:row r="487">
      <x:c r="A487" t="str">
        <x:v>mapping</x:v>
      </x:c>
      <x:c r="B487" t="str">
        <x:f>IF('CRM outcomes'!A55="","",'CRM outcomes'!A55)</x:f>
      </x:c>
      <x:c r="C487" t="str">
        <x:v>crm_record_id</x:v>
      </x:c>
      <x:c r="D487" t="str">
        <x:f>IF('CRM outcomes'!A55="","",IF(COUNTIF('Mappings'!$A$2:$A$101,'CRM outcomes'!C55)&lt;&gt;1,"MISSING_OR_DUPLICATE_MAPPING",""))</x:f>
      </x:c>
      <x:c r="E487" t="str">
        <x:f>IF(D487="","","Hold")</x:f>
      </x:c>
      <x:c r="F487" t="str">
        <x:f>IF(D487="","","Supply one evidenced mapping for this CRM record.")</x:f>
      </x:c>
      <x:c r="G487" t="str">
        <x:f>IF(D487="","",B487&amp;" "&amp;C487&amp;" "&amp;D487)</x:f>
      </x:c>
    </x:row>
    <x:row r="488">
      <x:c r="A488" t="str">
        <x:v>mapping</x:v>
      </x:c>
      <x:c r="B488" t="str">
        <x:f>IF('CRM outcomes'!A56="","",'CRM outcomes'!A56)</x:f>
      </x:c>
      <x:c r="C488" t="str">
        <x:v>crm_record_id</x:v>
      </x:c>
      <x:c r="D488" t="str">
        <x:f>IF('CRM outcomes'!A56="","",IF(COUNTIF('Mappings'!$A$2:$A$101,'CRM outcomes'!C56)&lt;&gt;1,"MISSING_OR_DUPLICATE_MAPPING",""))</x:f>
      </x:c>
      <x:c r="E488" t="str">
        <x:f>IF(D488="","","Hold")</x:f>
      </x:c>
      <x:c r="F488" t="str">
        <x:f>IF(D488="","","Supply one evidenced mapping for this CRM record.")</x:f>
      </x:c>
      <x:c r="G488" t="str">
        <x:f>IF(D488="","",B488&amp;" "&amp;C488&amp;" "&amp;D488)</x:f>
      </x:c>
    </x:row>
    <x:row r="489">
      <x:c r="A489" t="str">
        <x:v>mapping</x:v>
      </x:c>
      <x:c r="B489" t="str">
        <x:f>IF('CRM outcomes'!A57="","",'CRM outcomes'!A57)</x:f>
      </x:c>
      <x:c r="C489" t="str">
        <x:v>crm_record_id</x:v>
      </x:c>
      <x:c r="D489" t="str">
        <x:f>IF('CRM outcomes'!A57="","",IF(COUNTIF('Mappings'!$A$2:$A$101,'CRM outcomes'!C57)&lt;&gt;1,"MISSING_OR_DUPLICATE_MAPPING",""))</x:f>
      </x:c>
      <x:c r="E489" t="str">
        <x:f>IF(D489="","","Hold")</x:f>
      </x:c>
      <x:c r="F489" t="str">
        <x:f>IF(D489="","","Supply one evidenced mapping for this CRM record.")</x:f>
      </x:c>
      <x:c r="G489" t="str">
        <x:f>IF(D489="","",B489&amp;" "&amp;C489&amp;" "&amp;D489)</x:f>
      </x:c>
    </x:row>
    <x:row r="490">
      <x:c r="A490" t="str">
        <x:v>mapping</x:v>
      </x:c>
      <x:c r="B490" t="str">
        <x:f>IF('CRM outcomes'!A58="","",'CRM outcomes'!A58)</x:f>
      </x:c>
      <x:c r="C490" t="str">
        <x:v>crm_record_id</x:v>
      </x:c>
      <x:c r="D490" t="str">
        <x:f>IF('CRM outcomes'!A58="","",IF(COUNTIF('Mappings'!$A$2:$A$101,'CRM outcomes'!C58)&lt;&gt;1,"MISSING_OR_DUPLICATE_MAPPING",""))</x:f>
      </x:c>
      <x:c r="E490" t="str">
        <x:f>IF(D490="","","Hold")</x:f>
      </x:c>
      <x:c r="F490" t="str">
        <x:f>IF(D490="","","Supply one evidenced mapping for this CRM record.")</x:f>
      </x:c>
      <x:c r="G490" t="str">
        <x:f>IF(D490="","",B490&amp;" "&amp;C490&amp;" "&amp;D490)</x:f>
      </x:c>
    </x:row>
    <x:row r="491">
      <x:c r="A491" t="str">
        <x:v>mapping</x:v>
      </x:c>
      <x:c r="B491" t="str">
        <x:f>IF('CRM outcomes'!A59="","",'CRM outcomes'!A59)</x:f>
      </x:c>
      <x:c r="C491" t="str">
        <x:v>crm_record_id</x:v>
      </x:c>
      <x:c r="D491" t="str">
        <x:f>IF('CRM outcomes'!A59="","",IF(COUNTIF('Mappings'!$A$2:$A$101,'CRM outcomes'!C59)&lt;&gt;1,"MISSING_OR_DUPLICATE_MAPPING",""))</x:f>
      </x:c>
      <x:c r="E491" t="str">
        <x:f>IF(D491="","","Hold")</x:f>
      </x:c>
      <x:c r="F491" t="str">
        <x:f>IF(D491="","","Supply one evidenced mapping for this CRM record.")</x:f>
      </x:c>
      <x:c r="G491" t="str">
        <x:f>IF(D491="","",B491&amp;" "&amp;C491&amp;" "&amp;D491)</x:f>
      </x:c>
    </x:row>
    <x:row r="492">
      <x:c r="A492" t="str">
        <x:v>mapping</x:v>
      </x:c>
      <x:c r="B492" t="str">
        <x:f>IF('CRM outcomes'!A60="","",'CRM outcomes'!A60)</x:f>
      </x:c>
      <x:c r="C492" t="str">
        <x:v>crm_record_id</x:v>
      </x:c>
      <x:c r="D492" t="str">
        <x:f>IF('CRM outcomes'!A60="","",IF(COUNTIF('Mappings'!$A$2:$A$101,'CRM outcomes'!C60)&lt;&gt;1,"MISSING_OR_DUPLICATE_MAPPING",""))</x:f>
      </x:c>
      <x:c r="E492" t="str">
        <x:f>IF(D492="","","Hold")</x:f>
      </x:c>
      <x:c r="F492" t="str">
        <x:f>IF(D492="","","Supply one evidenced mapping for this CRM record.")</x:f>
      </x:c>
      <x:c r="G492" t="str">
        <x:f>IF(D492="","",B492&amp;" "&amp;C492&amp;" "&amp;D492)</x:f>
      </x:c>
    </x:row>
    <x:row r="493">
      <x:c r="A493" t="str">
        <x:v>mapping</x:v>
      </x:c>
      <x:c r="B493" t="str">
        <x:f>IF('CRM outcomes'!A61="","",'CRM outcomes'!A61)</x:f>
      </x:c>
      <x:c r="C493" t="str">
        <x:v>crm_record_id</x:v>
      </x:c>
      <x:c r="D493" t="str">
        <x:f>IF('CRM outcomes'!A61="","",IF(COUNTIF('Mappings'!$A$2:$A$101,'CRM outcomes'!C61)&lt;&gt;1,"MISSING_OR_DUPLICATE_MAPPING",""))</x:f>
      </x:c>
      <x:c r="E493" t="str">
        <x:f>IF(D493="","","Hold")</x:f>
      </x:c>
      <x:c r="F493" t="str">
        <x:f>IF(D493="","","Supply one evidenced mapping for this CRM record.")</x:f>
      </x:c>
      <x:c r="G493" t="str">
        <x:f>IF(D493="","",B493&amp;" "&amp;C493&amp;" "&amp;D493)</x:f>
      </x:c>
    </x:row>
    <x:row r="494">
      <x:c r="A494" t="str">
        <x:v>mapping</x:v>
      </x:c>
      <x:c r="B494" t="str">
        <x:f>IF('CRM outcomes'!A62="","",'CRM outcomes'!A62)</x:f>
      </x:c>
      <x:c r="C494" t="str">
        <x:v>crm_record_id</x:v>
      </x:c>
      <x:c r="D494" t="str">
        <x:f>IF('CRM outcomes'!A62="","",IF(COUNTIF('Mappings'!$A$2:$A$101,'CRM outcomes'!C62)&lt;&gt;1,"MISSING_OR_DUPLICATE_MAPPING",""))</x:f>
      </x:c>
      <x:c r="E494" t="str">
        <x:f>IF(D494="","","Hold")</x:f>
      </x:c>
      <x:c r="F494" t="str">
        <x:f>IF(D494="","","Supply one evidenced mapping for this CRM record.")</x:f>
      </x:c>
      <x:c r="G494" t="str">
        <x:f>IF(D494="","",B494&amp;" "&amp;C494&amp;" "&amp;D494)</x:f>
      </x:c>
    </x:row>
    <x:row r="495">
      <x:c r="A495" t="str">
        <x:v>mapping</x:v>
      </x:c>
      <x:c r="B495" t="str">
        <x:f>IF('CRM outcomes'!A63="","",'CRM outcomes'!A63)</x:f>
      </x:c>
      <x:c r="C495" t="str">
        <x:v>crm_record_id</x:v>
      </x:c>
      <x:c r="D495" t="str">
        <x:f>IF('CRM outcomes'!A63="","",IF(COUNTIF('Mappings'!$A$2:$A$101,'CRM outcomes'!C63)&lt;&gt;1,"MISSING_OR_DUPLICATE_MAPPING",""))</x:f>
      </x:c>
      <x:c r="E495" t="str">
        <x:f>IF(D495="","","Hold")</x:f>
      </x:c>
      <x:c r="F495" t="str">
        <x:f>IF(D495="","","Supply one evidenced mapping for this CRM record.")</x:f>
      </x:c>
      <x:c r="G495" t="str">
        <x:f>IF(D495="","",B495&amp;" "&amp;C495&amp;" "&amp;D495)</x:f>
      </x:c>
    </x:row>
    <x:row r="496">
      <x:c r="A496" t="str">
        <x:v>mapping</x:v>
      </x:c>
      <x:c r="B496" t="str">
        <x:f>IF('CRM outcomes'!A64="","",'CRM outcomes'!A64)</x:f>
      </x:c>
      <x:c r="C496" t="str">
        <x:v>crm_record_id</x:v>
      </x:c>
      <x:c r="D496" t="str">
        <x:f>IF('CRM outcomes'!A64="","",IF(COUNTIF('Mappings'!$A$2:$A$101,'CRM outcomes'!C64)&lt;&gt;1,"MISSING_OR_DUPLICATE_MAPPING",""))</x:f>
      </x:c>
      <x:c r="E496" t="str">
        <x:f>IF(D496="","","Hold")</x:f>
      </x:c>
      <x:c r="F496" t="str">
        <x:f>IF(D496="","","Supply one evidenced mapping for this CRM record.")</x:f>
      </x:c>
      <x:c r="G496" t="str">
        <x:f>IF(D496="","",B496&amp;" "&amp;C496&amp;" "&amp;D496)</x:f>
      </x:c>
    </x:row>
    <x:row r="497">
      <x:c r="A497" t="str">
        <x:v>mapping</x:v>
      </x:c>
      <x:c r="B497" t="str">
        <x:f>IF('CRM outcomes'!A65="","",'CRM outcomes'!A65)</x:f>
      </x:c>
      <x:c r="C497" t="str">
        <x:v>crm_record_id</x:v>
      </x:c>
      <x:c r="D497" t="str">
        <x:f>IF('CRM outcomes'!A65="","",IF(COUNTIF('Mappings'!$A$2:$A$101,'CRM outcomes'!C65)&lt;&gt;1,"MISSING_OR_DUPLICATE_MAPPING",""))</x:f>
      </x:c>
      <x:c r="E497" t="str">
        <x:f>IF(D497="","","Hold")</x:f>
      </x:c>
      <x:c r="F497" t="str">
        <x:f>IF(D497="","","Supply one evidenced mapping for this CRM record.")</x:f>
      </x:c>
      <x:c r="G497" t="str">
        <x:f>IF(D497="","",B497&amp;" "&amp;C497&amp;" "&amp;D497)</x:f>
      </x:c>
    </x:row>
    <x:row r="498">
      <x:c r="A498" t="str">
        <x:v>mapping</x:v>
      </x:c>
      <x:c r="B498" t="str">
        <x:f>IF('CRM outcomes'!A66="","",'CRM outcomes'!A66)</x:f>
      </x:c>
      <x:c r="C498" t="str">
        <x:v>crm_record_id</x:v>
      </x:c>
      <x:c r="D498" t="str">
        <x:f>IF('CRM outcomes'!A66="","",IF(COUNTIF('Mappings'!$A$2:$A$101,'CRM outcomes'!C66)&lt;&gt;1,"MISSING_OR_DUPLICATE_MAPPING",""))</x:f>
      </x:c>
      <x:c r="E498" t="str">
        <x:f>IF(D498="","","Hold")</x:f>
      </x:c>
      <x:c r="F498" t="str">
        <x:f>IF(D498="","","Supply one evidenced mapping for this CRM record.")</x:f>
      </x:c>
      <x:c r="G498" t="str">
        <x:f>IF(D498="","",B498&amp;" "&amp;C498&amp;" "&amp;D498)</x:f>
      </x:c>
    </x:row>
    <x:row r="499">
      <x:c r="A499" t="str">
        <x:v>mapping</x:v>
      </x:c>
      <x:c r="B499" t="str">
        <x:f>IF('CRM outcomes'!A67="","",'CRM outcomes'!A67)</x:f>
      </x:c>
      <x:c r="C499" t="str">
        <x:v>crm_record_id</x:v>
      </x:c>
      <x:c r="D499" t="str">
        <x:f>IF('CRM outcomes'!A67="","",IF(COUNTIF('Mappings'!$A$2:$A$101,'CRM outcomes'!C67)&lt;&gt;1,"MISSING_OR_DUPLICATE_MAPPING",""))</x:f>
      </x:c>
      <x:c r="E499" t="str">
        <x:f>IF(D499="","","Hold")</x:f>
      </x:c>
      <x:c r="F499" t="str">
        <x:f>IF(D499="","","Supply one evidenced mapping for this CRM record.")</x:f>
      </x:c>
      <x:c r="G499" t="str">
        <x:f>IF(D499="","",B499&amp;" "&amp;C499&amp;" "&amp;D499)</x:f>
      </x:c>
    </x:row>
    <x:row r="500">
      <x:c r="A500" t="str">
        <x:v>mapping</x:v>
      </x:c>
      <x:c r="B500" t="str">
        <x:f>IF('CRM outcomes'!A68="","",'CRM outcomes'!A68)</x:f>
      </x:c>
      <x:c r="C500" t="str">
        <x:v>crm_record_id</x:v>
      </x:c>
      <x:c r="D500" t="str">
        <x:f>IF('CRM outcomes'!A68="","",IF(COUNTIF('Mappings'!$A$2:$A$101,'CRM outcomes'!C68)&lt;&gt;1,"MISSING_OR_DUPLICATE_MAPPING",""))</x:f>
      </x:c>
      <x:c r="E500" t="str">
        <x:f>IF(D500="","","Hold")</x:f>
      </x:c>
      <x:c r="F500" t="str">
        <x:f>IF(D500="","","Supply one evidenced mapping for this CRM record.")</x:f>
      </x:c>
      <x:c r="G500" t="str">
        <x:f>IF(D500="","",B500&amp;" "&amp;C500&amp;" "&amp;D500)</x:f>
      </x:c>
    </x:row>
    <x:row r="501">
      <x:c r="A501" t="str">
        <x:v>mapping</x:v>
      </x:c>
      <x:c r="B501" t="str">
        <x:f>IF('CRM outcomes'!A69="","",'CRM outcomes'!A69)</x:f>
      </x:c>
      <x:c r="C501" t="str">
        <x:v>crm_record_id</x:v>
      </x:c>
      <x:c r="D501" t="str">
        <x:f>IF('CRM outcomes'!A69="","",IF(COUNTIF('Mappings'!$A$2:$A$101,'CRM outcomes'!C69)&lt;&gt;1,"MISSING_OR_DUPLICATE_MAPPING",""))</x:f>
      </x:c>
      <x:c r="E501" t="str">
        <x:f>IF(D501="","","Hold")</x:f>
      </x:c>
      <x:c r="F501" t="str">
        <x:f>IF(D501="","","Supply one evidenced mapping for this CRM record.")</x:f>
      </x:c>
      <x:c r="G501" t="str">
        <x:f>IF(D501="","",B501&amp;" "&amp;C501&amp;" "&amp;D501)</x:f>
      </x:c>
    </x:row>
    <x:row r="502">
      <x:c r="A502" t="str">
        <x:v>mapping</x:v>
      </x:c>
      <x:c r="B502" t="str">
        <x:f>IF('CRM outcomes'!A70="","",'CRM outcomes'!A70)</x:f>
      </x:c>
      <x:c r="C502" t="str">
        <x:v>crm_record_id</x:v>
      </x:c>
      <x:c r="D502" t="str">
        <x:f>IF('CRM outcomes'!A70="","",IF(COUNTIF('Mappings'!$A$2:$A$101,'CRM outcomes'!C70)&lt;&gt;1,"MISSING_OR_DUPLICATE_MAPPING",""))</x:f>
      </x:c>
      <x:c r="E502" t="str">
        <x:f>IF(D502="","","Hold")</x:f>
      </x:c>
      <x:c r="F502" t="str">
        <x:f>IF(D502="","","Supply one evidenced mapping for this CRM record.")</x:f>
      </x:c>
      <x:c r="G502" t="str">
        <x:f>IF(D502="","",B502&amp;" "&amp;C502&amp;" "&amp;D502)</x:f>
      </x:c>
    </x:row>
    <x:row r="503">
      <x:c r="A503" t="str">
        <x:v>mapping</x:v>
      </x:c>
      <x:c r="B503" t="str">
        <x:f>IF('CRM outcomes'!A71="","",'CRM outcomes'!A71)</x:f>
      </x:c>
      <x:c r="C503" t="str">
        <x:v>crm_record_id</x:v>
      </x:c>
      <x:c r="D503" t="str">
        <x:f>IF('CRM outcomes'!A71="","",IF(COUNTIF('Mappings'!$A$2:$A$101,'CRM outcomes'!C71)&lt;&gt;1,"MISSING_OR_DUPLICATE_MAPPING",""))</x:f>
      </x:c>
      <x:c r="E503" t="str">
        <x:f>IF(D503="","","Hold")</x:f>
      </x:c>
      <x:c r="F503" t="str">
        <x:f>IF(D503="","","Supply one evidenced mapping for this CRM record.")</x:f>
      </x:c>
      <x:c r="G503" t="str">
        <x:f>IF(D503="","",B503&amp;" "&amp;C503&amp;" "&amp;D503)</x:f>
      </x:c>
    </x:row>
    <x:row r="504">
      <x:c r="A504" t="str">
        <x:v>mapping</x:v>
      </x:c>
      <x:c r="B504" t="str">
        <x:f>IF('CRM outcomes'!A72="","",'CRM outcomes'!A72)</x:f>
      </x:c>
      <x:c r="C504" t="str">
        <x:v>crm_record_id</x:v>
      </x:c>
      <x:c r="D504" t="str">
        <x:f>IF('CRM outcomes'!A72="","",IF(COUNTIF('Mappings'!$A$2:$A$101,'CRM outcomes'!C72)&lt;&gt;1,"MISSING_OR_DUPLICATE_MAPPING",""))</x:f>
      </x:c>
      <x:c r="E504" t="str">
        <x:f>IF(D504="","","Hold")</x:f>
      </x:c>
      <x:c r="F504" t="str">
        <x:f>IF(D504="","","Supply one evidenced mapping for this CRM record.")</x:f>
      </x:c>
      <x:c r="G504" t="str">
        <x:f>IF(D504="","",B504&amp;" "&amp;C504&amp;" "&amp;D504)</x:f>
      </x:c>
    </x:row>
    <x:row r="505">
      <x:c r="A505" t="str">
        <x:v>mapping</x:v>
      </x:c>
      <x:c r="B505" t="str">
        <x:f>IF('CRM outcomes'!A73="","",'CRM outcomes'!A73)</x:f>
      </x:c>
      <x:c r="C505" t="str">
        <x:v>crm_record_id</x:v>
      </x:c>
      <x:c r="D505" t="str">
        <x:f>IF('CRM outcomes'!A73="","",IF(COUNTIF('Mappings'!$A$2:$A$101,'CRM outcomes'!C73)&lt;&gt;1,"MISSING_OR_DUPLICATE_MAPPING",""))</x:f>
      </x:c>
      <x:c r="E505" t="str">
        <x:f>IF(D505="","","Hold")</x:f>
      </x:c>
      <x:c r="F505" t="str">
        <x:f>IF(D505="","","Supply one evidenced mapping for this CRM record.")</x:f>
      </x:c>
      <x:c r="G505" t="str">
        <x:f>IF(D505="","",B505&amp;" "&amp;C505&amp;" "&amp;D505)</x:f>
      </x:c>
    </x:row>
    <x:row r="506">
      <x:c r="A506" t="str">
        <x:v>mapping</x:v>
      </x:c>
      <x:c r="B506" t="str">
        <x:f>IF('CRM outcomes'!A74="","",'CRM outcomes'!A74)</x:f>
      </x:c>
      <x:c r="C506" t="str">
        <x:v>crm_record_id</x:v>
      </x:c>
      <x:c r="D506" t="str">
        <x:f>IF('CRM outcomes'!A74="","",IF(COUNTIF('Mappings'!$A$2:$A$101,'CRM outcomes'!C74)&lt;&gt;1,"MISSING_OR_DUPLICATE_MAPPING",""))</x:f>
      </x:c>
      <x:c r="E506" t="str">
        <x:f>IF(D506="","","Hold")</x:f>
      </x:c>
      <x:c r="F506" t="str">
        <x:f>IF(D506="","","Supply one evidenced mapping for this CRM record.")</x:f>
      </x:c>
      <x:c r="G506" t="str">
        <x:f>IF(D506="","",B506&amp;" "&amp;C506&amp;" "&amp;D506)</x:f>
      </x:c>
    </x:row>
    <x:row r="507">
      <x:c r="A507" t="str">
        <x:v>mapping</x:v>
      </x:c>
      <x:c r="B507" t="str">
        <x:f>IF('CRM outcomes'!A75="","",'CRM outcomes'!A75)</x:f>
      </x:c>
      <x:c r="C507" t="str">
        <x:v>crm_record_id</x:v>
      </x:c>
      <x:c r="D507" t="str">
        <x:f>IF('CRM outcomes'!A75="","",IF(COUNTIF('Mappings'!$A$2:$A$101,'CRM outcomes'!C75)&lt;&gt;1,"MISSING_OR_DUPLICATE_MAPPING",""))</x:f>
      </x:c>
      <x:c r="E507" t="str">
        <x:f>IF(D507="","","Hold")</x:f>
      </x:c>
      <x:c r="F507" t="str">
        <x:f>IF(D507="","","Supply one evidenced mapping for this CRM record.")</x:f>
      </x:c>
      <x:c r="G507" t="str">
        <x:f>IF(D507="","",B507&amp;" "&amp;C507&amp;" "&amp;D507)</x:f>
      </x:c>
    </x:row>
    <x:row r="508">
      <x:c r="A508" t="str">
        <x:v>mapping</x:v>
      </x:c>
      <x:c r="B508" t="str">
        <x:f>IF('CRM outcomes'!A76="","",'CRM outcomes'!A76)</x:f>
      </x:c>
      <x:c r="C508" t="str">
        <x:v>crm_record_id</x:v>
      </x:c>
      <x:c r="D508" t="str">
        <x:f>IF('CRM outcomes'!A76="","",IF(COUNTIF('Mappings'!$A$2:$A$101,'CRM outcomes'!C76)&lt;&gt;1,"MISSING_OR_DUPLICATE_MAPPING",""))</x:f>
      </x:c>
      <x:c r="E508" t="str">
        <x:f>IF(D508="","","Hold")</x:f>
      </x:c>
      <x:c r="F508" t="str">
        <x:f>IF(D508="","","Supply one evidenced mapping for this CRM record.")</x:f>
      </x:c>
      <x:c r="G508" t="str">
        <x:f>IF(D508="","",B508&amp;" "&amp;C508&amp;" "&amp;D508)</x:f>
      </x:c>
    </x:row>
    <x:row r="509">
      <x:c r="A509" t="str">
        <x:v>mapping</x:v>
      </x:c>
      <x:c r="B509" t="str">
        <x:f>IF('CRM outcomes'!A77="","",'CRM outcomes'!A77)</x:f>
      </x:c>
      <x:c r="C509" t="str">
        <x:v>crm_record_id</x:v>
      </x:c>
      <x:c r="D509" t="str">
        <x:f>IF('CRM outcomes'!A77="","",IF(COUNTIF('Mappings'!$A$2:$A$101,'CRM outcomes'!C77)&lt;&gt;1,"MISSING_OR_DUPLICATE_MAPPING",""))</x:f>
      </x:c>
      <x:c r="E509" t="str">
        <x:f>IF(D509="","","Hold")</x:f>
      </x:c>
      <x:c r="F509" t="str">
        <x:f>IF(D509="","","Supply one evidenced mapping for this CRM record.")</x:f>
      </x:c>
      <x:c r="G509" t="str">
        <x:f>IF(D509="","",B509&amp;" "&amp;C509&amp;" "&amp;D509)</x:f>
      </x:c>
    </x:row>
    <x:row r="510">
      <x:c r="A510" t="str">
        <x:v>mapping</x:v>
      </x:c>
      <x:c r="B510" t="str">
        <x:f>IF('CRM outcomes'!A78="","",'CRM outcomes'!A78)</x:f>
      </x:c>
      <x:c r="C510" t="str">
        <x:v>crm_record_id</x:v>
      </x:c>
      <x:c r="D510" t="str">
        <x:f>IF('CRM outcomes'!A78="","",IF(COUNTIF('Mappings'!$A$2:$A$101,'CRM outcomes'!C78)&lt;&gt;1,"MISSING_OR_DUPLICATE_MAPPING",""))</x:f>
      </x:c>
      <x:c r="E510" t="str">
        <x:f>IF(D510="","","Hold")</x:f>
      </x:c>
      <x:c r="F510" t="str">
        <x:f>IF(D510="","","Supply one evidenced mapping for this CRM record.")</x:f>
      </x:c>
      <x:c r="G510" t="str">
        <x:f>IF(D510="","",B510&amp;" "&amp;C510&amp;" "&amp;D510)</x:f>
      </x:c>
    </x:row>
    <x:row r="511">
      <x:c r="A511" t="str">
        <x:v>mapping</x:v>
      </x:c>
      <x:c r="B511" t="str">
        <x:f>IF('CRM outcomes'!A79="","",'CRM outcomes'!A79)</x:f>
      </x:c>
      <x:c r="C511" t="str">
        <x:v>crm_record_id</x:v>
      </x:c>
      <x:c r="D511" t="str">
        <x:f>IF('CRM outcomes'!A79="","",IF(COUNTIF('Mappings'!$A$2:$A$101,'CRM outcomes'!C79)&lt;&gt;1,"MISSING_OR_DUPLICATE_MAPPING",""))</x:f>
      </x:c>
      <x:c r="E511" t="str">
        <x:f>IF(D511="","","Hold")</x:f>
      </x:c>
      <x:c r="F511" t="str">
        <x:f>IF(D511="","","Supply one evidenced mapping for this CRM record.")</x:f>
      </x:c>
      <x:c r="G511" t="str">
        <x:f>IF(D511="","",B511&amp;" "&amp;C511&amp;" "&amp;D511)</x:f>
      </x:c>
    </x:row>
    <x:row r="512">
      <x:c r="A512" t="str">
        <x:v>mapping</x:v>
      </x:c>
      <x:c r="B512" t="str">
        <x:f>IF('CRM outcomes'!A80="","",'CRM outcomes'!A80)</x:f>
      </x:c>
      <x:c r="C512" t="str">
        <x:v>crm_record_id</x:v>
      </x:c>
      <x:c r="D512" t="str">
        <x:f>IF('CRM outcomes'!A80="","",IF(COUNTIF('Mappings'!$A$2:$A$101,'CRM outcomes'!C80)&lt;&gt;1,"MISSING_OR_DUPLICATE_MAPPING",""))</x:f>
      </x:c>
      <x:c r="E512" t="str">
        <x:f>IF(D512="","","Hold")</x:f>
      </x:c>
      <x:c r="F512" t="str">
        <x:f>IF(D512="","","Supply one evidenced mapping for this CRM record.")</x:f>
      </x:c>
      <x:c r="G512" t="str">
        <x:f>IF(D512="","",B512&amp;" "&amp;C512&amp;" "&amp;D512)</x:f>
      </x:c>
    </x:row>
    <x:row r="513">
      <x:c r="A513" t="str">
        <x:v>mapping</x:v>
      </x:c>
      <x:c r="B513" t="str">
        <x:f>IF('CRM outcomes'!A81="","",'CRM outcomes'!A81)</x:f>
      </x:c>
      <x:c r="C513" t="str">
        <x:v>crm_record_id</x:v>
      </x:c>
      <x:c r="D513" t="str">
        <x:f>IF('CRM outcomes'!A81="","",IF(COUNTIF('Mappings'!$A$2:$A$101,'CRM outcomes'!C81)&lt;&gt;1,"MISSING_OR_DUPLICATE_MAPPING",""))</x:f>
      </x:c>
      <x:c r="E513" t="str">
        <x:f>IF(D513="","","Hold")</x:f>
      </x:c>
      <x:c r="F513" t="str">
        <x:f>IF(D513="","","Supply one evidenced mapping for this CRM record.")</x:f>
      </x:c>
      <x:c r="G513" t="str">
        <x:f>IF(D513="","",B513&amp;" "&amp;C513&amp;" "&amp;D513)</x:f>
      </x:c>
    </x:row>
    <x:row r="514">
      <x:c r="A514" t="str">
        <x:v>mapping</x:v>
      </x:c>
      <x:c r="B514" t="str">
        <x:f>IF('CRM outcomes'!A82="","",'CRM outcomes'!A82)</x:f>
      </x:c>
      <x:c r="C514" t="str">
        <x:v>crm_record_id</x:v>
      </x:c>
      <x:c r="D514" t="str">
        <x:f>IF('CRM outcomes'!A82="","",IF(COUNTIF('Mappings'!$A$2:$A$101,'CRM outcomes'!C82)&lt;&gt;1,"MISSING_OR_DUPLICATE_MAPPING",""))</x:f>
      </x:c>
      <x:c r="E514" t="str">
        <x:f>IF(D514="","","Hold")</x:f>
      </x:c>
      <x:c r="F514" t="str">
        <x:f>IF(D514="","","Supply one evidenced mapping for this CRM record.")</x:f>
      </x:c>
      <x:c r="G514" t="str">
        <x:f>IF(D514="","",B514&amp;" "&amp;C514&amp;" "&amp;D514)</x:f>
      </x:c>
    </x:row>
    <x:row r="515">
      <x:c r="A515" t="str">
        <x:v>mapping</x:v>
      </x:c>
      <x:c r="B515" t="str">
        <x:f>IF('CRM outcomes'!A83="","",'CRM outcomes'!A83)</x:f>
      </x:c>
      <x:c r="C515" t="str">
        <x:v>crm_record_id</x:v>
      </x:c>
      <x:c r="D515" t="str">
        <x:f>IF('CRM outcomes'!A83="","",IF(COUNTIF('Mappings'!$A$2:$A$101,'CRM outcomes'!C83)&lt;&gt;1,"MISSING_OR_DUPLICATE_MAPPING",""))</x:f>
      </x:c>
      <x:c r="E515" t="str">
        <x:f>IF(D515="","","Hold")</x:f>
      </x:c>
      <x:c r="F515" t="str">
        <x:f>IF(D515="","","Supply one evidenced mapping for this CRM record.")</x:f>
      </x:c>
      <x:c r="G515" t="str">
        <x:f>IF(D515="","",B515&amp;" "&amp;C515&amp;" "&amp;D515)</x:f>
      </x:c>
    </x:row>
    <x:row r="516">
      <x:c r="A516" t="str">
        <x:v>mapping</x:v>
      </x:c>
      <x:c r="B516" t="str">
        <x:f>IF('CRM outcomes'!A84="","",'CRM outcomes'!A84)</x:f>
      </x:c>
      <x:c r="C516" t="str">
        <x:v>crm_record_id</x:v>
      </x:c>
      <x:c r="D516" t="str">
        <x:f>IF('CRM outcomes'!A84="","",IF(COUNTIF('Mappings'!$A$2:$A$101,'CRM outcomes'!C84)&lt;&gt;1,"MISSING_OR_DUPLICATE_MAPPING",""))</x:f>
      </x:c>
      <x:c r="E516" t="str">
        <x:f>IF(D516="","","Hold")</x:f>
      </x:c>
      <x:c r="F516" t="str">
        <x:f>IF(D516="","","Supply one evidenced mapping for this CRM record.")</x:f>
      </x:c>
      <x:c r="G516" t="str">
        <x:f>IF(D516="","",B516&amp;" "&amp;C516&amp;" "&amp;D516)</x:f>
      </x:c>
    </x:row>
    <x:row r="517">
      <x:c r="A517" t="str">
        <x:v>mapping</x:v>
      </x:c>
      <x:c r="B517" t="str">
        <x:f>IF('CRM outcomes'!A85="","",'CRM outcomes'!A85)</x:f>
      </x:c>
      <x:c r="C517" t="str">
        <x:v>crm_record_id</x:v>
      </x:c>
      <x:c r="D517" t="str">
        <x:f>IF('CRM outcomes'!A85="","",IF(COUNTIF('Mappings'!$A$2:$A$101,'CRM outcomes'!C85)&lt;&gt;1,"MISSING_OR_DUPLICATE_MAPPING",""))</x:f>
      </x:c>
      <x:c r="E517" t="str">
        <x:f>IF(D517="","","Hold")</x:f>
      </x:c>
      <x:c r="F517" t="str">
        <x:f>IF(D517="","","Supply one evidenced mapping for this CRM record.")</x:f>
      </x:c>
      <x:c r="G517" t="str">
        <x:f>IF(D517="","",B517&amp;" "&amp;C517&amp;" "&amp;D517)</x:f>
      </x:c>
    </x:row>
    <x:row r="518">
      <x:c r="A518" t="str">
        <x:v>mapping</x:v>
      </x:c>
      <x:c r="B518" t="str">
        <x:f>IF('CRM outcomes'!A86="","",'CRM outcomes'!A86)</x:f>
      </x:c>
      <x:c r="C518" t="str">
        <x:v>crm_record_id</x:v>
      </x:c>
      <x:c r="D518" t="str">
        <x:f>IF('CRM outcomes'!A86="","",IF(COUNTIF('Mappings'!$A$2:$A$101,'CRM outcomes'!C86)&lt;&gt;1,"MISSING_OR_DUPLICATE_MAPPING",""))</x:f>
      </x:c>
      <x:c r="E518" t="str">
        <x:f>IF(D518="","","Hold")</x:f>
      </x:c>
      <x:c r="F518" t="str">
        <x:f>IF(D518="","","Supply one evidenced mapping for this CRM record.")</x:f>
      </x:c>
      <x:c r="G518" t="str">
        <x:f>IF(D518="","",B518&amp;" "&amp;C518&amp;" "&amp;D518)</x:f>
      </x:c>
    </x:row>
    <x:row r="519">
      <x:c r="A519" t="str">
        <x:v>mapping</x:v>
      </x:c>
      <x:c r="B519" t="str">
        <x:f>IF('CRM outcomes'!A87="","",'CRM outcomes'!A87)</x:f>
      </x:c>
      <x:c r="C519" t="str">
        <x:v>crm_record_id</x:v>
      </x:c>
      <x:c r="D519" t="str">
        <x:f>IF('CRM outcomes'!A87="","",IF(COUNTIF('Mappings'!$A$2:$A$101,'CRM outcomes'!C87)&lt;&gt;1,"MISSING_OR_DUPLICATE_MAPPING",""))</x:f>
      </x:c>
      <x:c r="E519" t="str">
        <x:f>IF(D519="","","Hold")</x:f>
      </x:c>
      <x:c r="F519" t="str">
        <x:f>IF(D519="","","Supply one evidenced mapping for this CRM record.")</x:f>
      </x:c>
      <x:c r="G519" t="str">
        <x:f>IF(D519="","",B519&amp;" "&amp;C519&amp;" "&amp;D519)</x:f>
      </x:c>
    </x:row>
    <x:row r="520">
      <x:c r="A520" t="str">
        <x:v>mapping</x:v>
      </x:c>
      <x:c r="B520" t="str">
        <x:f>IF('CRM outcomes'!A88="","",'CRM outcomes'!A88)</x:f>
      </x:c>
      <x:c r="C520" t="str">
        <x:v>crm_record_id</x:v>
      </x:c>
      <x:c r="D520" t="str">
        <x:f>IF('CRM outcomes'!A88="","",IF(COUNTIF('Mappings'!$A$2:$A$101,'CRM outcomes'!C88)&lt;&gt;1,"MISSING_OR_DUPLICATE_MAPPING",""))</x:f>
      </x:c>
      <x:c r="E520" t="str">
        <x:f>IF(D520="","","Hold")</x:f>
      </x:c>
      <x:c r="F520" t="str">
        <x:f>IF(D520="","","Supply one evidenced mapping for this CRM record.")</x:f>
      </x:c>
      <x:c r="G520" t="str">
        <x:f>IF(D520="","",B520&amp;" "&amp;C520&amp;" "&amp;D520)</x:f>
      </x:c>
    </x:row>
    <x:row r="521">
      <x:c r="A521" t="str">
        <x:v>mapping</x:v>
      </x:c>
      <x:c r="B521" t="str">
        <x:f>IF('CRM outcomes'!A89="","",'CRM outcomes'!A89)</x:f>
      </x:c>
      <x:c r="C521" t="str">
        <x:v>crm_record_id</x:v>
      </x:c>
      <x:c r="D521" t="str">
        <x:f>IF('CRM outcomes'!A89="","",IF(COUNTIF('Mappings'!$A$2:$A$101,'CRM outcomes'!C89)&lt;&gt;1,"MISSING_OR_DUPLICATE_MAPPING",""))</x:f>
      </x:c>
      <x:c r="E521" t="str">
        <x:f>IF(D521="","","Hold")</x:f>
      </x:c>
      <x:c r="F521" t="str">
        <x:f>IF(D521="","","Supply one evidenced mapping for this CRM record.")</x:f>
      </x:c>
      <x:c r="G521" t="str">
        <x:f>IF(D521="","",B521&amp;" "&amp;C521&amp;" "&amp;D521)</x:f>
      </x:c>
    </x:row>
    <x:row r="522">
      <x:c r="A522" t="str">
        <x:v>mapping</x:v>
      </x:c>
      <x:c r="B522" t="str">
        <x:f>IF('CRM outcomes'!A90="","",'CRM outcomes'!A90)</x:f>
      </x:c>
      <x:c r="C522" t="str">
        <x:v>crm_record_id</x:v>
      </x:c>
      <x:c r="D522" t="str">
        <x:f>IF('CRM outcomes'!A90="","",IF(COUNTIF('Mappings'!$A$2:$A$101,'CRM outcomes'!C90)&lt;&gt;1,"MISSING_OR_DUPLICATE_MAPPING",""))</x:f>
      </x:c>
      <x:c r="E522" t="str">
        <x:f>IF(D522="","","Hold")</x:f>
      </x:c>
      <x:c r="F522" t="str">
        <x:f>IF(D522="","","Supply one evidenced mapping for this CRM record.")</x:f>
      </x:c>
      <x:c r="G522" t="str">
        <x:f>IF(D522="","",B522&amp;" "&amp;C522&amp;" "&amp;D522)</x:f>
      </x:c>
    </x:row>
    <x:row r="523">
      <x:c r="A523" t="str">
        <x:v>mapping</x:v>
      </x:c>
      <x:c r="B523" t="str">
        <x:f>IF('CRM outcomes'!A91="","",'CRM outcomes'!A91)</x:f>
      </x:c>
      <x:c r="C523" t="str">
        <x:v>crm_record_id</x:v>
      </x:c>
      <x:c r="D523" t="str">
        <x:f>IF('CRM outcomes'!A91="","",IF(COUNTIF('Mappings'!$A$2:$A$101,'CRM outcomes'!C91)&lt;&gt;1,"MISSING_OR_DUPLICATE_MAPPING",""))</x:f>
      </x:c>
      <x:c r="E523" t="str">
        <x:f>IF(D523="","","Hold")</x:f>
      </x:c>
      <x:c r="F523" t="str">
        <x:f>IF(D523="","","Supply one evidenced mapping for this CRM record.")</x:f>
      </x:c>
      <x:c r="G523" t="str">
        <x:f>IF(D523="","",B523&amp;" "&amp;C523&amp;" "&amp;D523)</x:f>
      </x:c>
    </x:row>
    <x:row r="524">
      <x:c r="A524" t="str">
        <x:v>mapping</x:v>
      </x:c>
      <x:c r="B524" t="str">
        <x:f>IF('CRM outcomes'!A92="","",'CRM outcomes'!A92)</x:f>
      </x:c>
      <x:c r="C524" t="str">
        <x:v>crm_record_id</x:v>
      </x:c>
      <x:c r="D524" t="str">
        <x:f>IF('CRM outcomes'!A92="","",IF(COUNTIF('Mappings'!$A$2:$A$101,'CRM outcomes'!C92)&lt;&gt;1,"MISSING_OR_DUPLICATE_MAPPING",""))</x:f>
      </x:c>
      <x:c r="E524" t="str">
        <x:f>IF(D524="","","Hold")</x:f>
      </x:c>
      <x:c r="F524" t="str">
        <x:f>IF(D524="","","Supply one evidenced mapping for this CRM record.")</x:f>
      </x:c>
      <x:c r="G524" t="str">
        <x:f>IF(D524="","",B524&amp;" "&amp;C524&amp;" "&amp;D524)</x:f>
      </x:c>
    </x:row>
    <x:row r="525">
      <x:c r="A525" t="str">
        <x:v>mapping</x:v>
      </x:c>
      <x:c r="B525" t="str">
        <x:f>IF('CRM outcomes'!A93="","",'CRM outcomes'!A93)</x:f>
      </x:c>
      <x:c r="C525" t="str">
        <x:v>crm_record_id</x:v>
      </x:c>
      <x:c r="D525" t="str">
        <x:f>IF('CRM outcomes'!A93="","",IF(COUNTIF('Mappings'!$A$2:$A$101,'CRM outcomes'!C93)&lt;&gt;1,"MISSING_OR_DUPLICATE_MAPPING",""))</x:f>
      </x:c>
      <x:c r="E525" t="str">
        <x:f>IF(D525="","","Hold")</x:f>
      </x:c>
      <x:c r="F525" t="str">
        <x:f>IF(D525="","","Supply one evidenced mapping for this CRM record.")</x:f>
      </x:c>
      <x:c r="G525" t="str">
        <x:f>IF(D525="","",B525&amp;" "&amp;C525&amp;" "&amp;D525)</x:f>
      </x:c>
    </x:row>
    <x:row r="526">
      <x:c r="A526" t="str">
        <x:v>mapping</x:v>
      </x:c>
      <x:c r="B526" t="str">
        <x:f>IF('CRM outcomes'!A94="","",'CRM outcomes'!A94)</x:f>
      </x:c>
      <x:c r="C526" t="str">
        <x:v>crm_record_id</x:v>
      </x:c>
      <x:c r="D526" t="str">
        <x:f>IF('CRM outcomes'!A94="","",IF(COUNTIF('Mappings'!$A$2:$A$101,'CRM outcomes'!C94)&lt;&gt;1,"MISSING_OR_DUPLICATE_MAPPING",""))</x:f>
      </x:c>
      <x:c r="E526" t="str">
        <x:f>IF(D526="","","Hold")</x:f>
      </x:c>
      <x:c r="F526" t="str">
        <x:f>IF(D526="","","Supply one evidenced mapping for this CRM record.")</x:f>
      </x:c>
      <x:c r="G526" t="str">
        <x:f>IF(D526="","",B526&amp;" "&amp;C526&amp;" "&amp;D526)</x:f>
      </x:c>
    </x:row>
    <x:row r="527">
      <x:c r="A527" t="str">
        <x:v>mapping</x:v>
      </x:c>
      <x:c r="B527" t="str">
        <x:f>IF('CRM outcomes'!A95="","",'CRM outcomes'!A95)</x:f>
      </x:c>
      <x:c r="C527" t="str">
        <x:v>crm_record_id</x:v>
      </x:c>
      <x:c r="D527" t="str">
        <x:f>IF('CRM outcomes'!A95="","",IF(COUNTIF('Mappings'!$A$2:$A$101,'CRM outcomes'!C95)&lt;&gt;1,"MISSING_OR_DUPLICATE_MAPPING",""))</x:f>
      </x:c>
      <x:c r="E527" t="str">
        <x:f>IF(D527="","","Hold")</x:f>
      </x:c>
      <x:c r="F527" t="str">
        <x:f>IF(D527="","","Supply one evidenced mapping for this CRM record.")</x:f>
      </x:c>
      <x:c r="G527" t="str">
        <x:f>IF(D527="","",B527&amp;" "&amp;C527&amp;" "&amp;D527)</x:f>
      </x:c>
    </x:row>
    <x:row r="528">
      <x:c r="A528" t="str">
        <x:v>mapping</x:v>
      </x:c>
      <x:c r="B528" t="str">
        <x:f>IF('CRM outcomes'!A96="","",'CRM outcomes'!A96)</x:f>
      </x:c>
      <x:c r="C528" t="str">
        <x:v>crm_record_id</x:v>
      </x:c>
      <x:c r="D528" t="str">
        <x:f>IF('CRM outcomes'!A96="","",IF(COUNTIF('Mappings'!$A$2:$A$101,'CRM outcomes'!C96)&lt;&gt;1,"MISSING_OR_DUPLICATE_MAPPING",""))</x:f>
      </x:c>
      <x:c r="E528" t="str">
        <x:f>IF(D528="","","Hold")</x:f>
      </x:c>
      <x:c r="F528" t="str">
        <x:f>IF(D528="","","Supply one evidenced mapping for this CRM record.")</x:f>
      </x:c>
      <x:c r="G528" t="str">
        <x:f>IF(D528="","",B528&amp;" "&amp;C528&amp;" "&amp;D528)</x:f>
      </x:c>
    </x:row>
    <x:row r="529">
      <x:c r="A529" t="str">
        <x:v>mapping</x:v>
      </x:c>
      <x:c r="B529" t="str">
        <x:f>IF('CRM outcomes'!A97="","",'CRM outcomes'!A97)</x:f>
      </x:c>
      <x:c r="C529" t="str">
        <x:v>crm_record_id</x:v>
      </x:c>
      <x:c r="D529" t="str">
        <x:f>IF('CRM outcomes'!A97="","",IF(COUNTIF('Mappings'!$A$2:$A$101,'CRM outcomes'!C97)&lt;&gt;1,"MISSING_OR_DUPLICATE_MAPPING",""))</x:f>
      </x:c>
      <x:c r="E529" t="str">
        <x:f>IF(D529="","","Hold")</x:f>
      </x:c>
      <x:c r="F529" t="str">
        <x:f>IF(D529="","","Supply one evidenced mapping for this CRM record.")</x:f>
      </x:c>
      <x:c r="G529" t="str">
        <x:f>IF(D529="","",B529&amp;" "&amp;C529&amp;" "&amp;D529)</x:f>
      </x:c>
    </x:row>
    <x:row r="530">
      <x:c r="A530" t="str">
        <x:v>mapping</x:v>
      </x:c>
      <x:c r="B530" t="str">
        <x:f>IF('CRM outcomes'!A98="","",'CRM outcomes'!A98)</x:f>
      </x:c>
      <x:c r="C530" t="str">
        <x:v>crm_record_id</x:v>
      </x:c>
      <x:c r="D530" t="str">
        <x:f>IF('CRM outcomes'!A98="","",IF(COUNTIF('Mappings'!$A$2:$A$101,'CRM outcomes'!C98)&lt;&gt;1,"MISSING_OR_DUPLICATE_MAPPING",""))</x:f>
      </x:c>
      <x:c r="E530" t="str">
        <x:f>IF(D530="","","Hold")</x:f>
      </x:c>
      <x:c r="F530" t="str">
        <x:f>IF(D530="","","Supply one evidenced mapping for this CRM record.")</x:f>
      </x:c>
      <x:c r="G530" t="str">
        <x:f>IF(D530="","",B530&amp;" "&amp;C530&amp;" "&amp;D530)</x:f>
      </x:c>
    </x:row>
    <x:row r="531">
      <x:c r="A531" t="str">
        <x:v>mapping</x:v>
      </x:c>
      <x:c r="B531" t="str">
        <x:f>IF('CRM outcomes'!A99="","",'CRM outcomes'!A99)</x:f>
      </x:c>
      <x:c r="C531" t="str">
        <x:v>crm_record_id</x:v>
      </x:c>
      <x:c r="D531" t="str">
        <x:f>IF('CRM outcomes'!A99="","",IF(COUNTIF('Mappings'!$A$2:$A$101,'CRM outcomes'!C99)&lt;&gt;1,"MISSING_OR_DUPLICATE_MAPPING",""))</x:f>
      </x:c>
      <x:c r="E531" t="str">
        <x:f>IF(D531="","","Hold")</x:f>
      </x:c>
      <x:c r="F531" t="str">
        <x:f>IF(D531="","","Supply one evidenced mapping for this CRM record.")</x:f>
      </x:c>
      <x:c r="G531" t="str">
        <x:f>IF(D531="","",B531&amp;" "&amp;C531&amp;" "&amp;D531)</x:f>
      </x:c>
    </x:row>
    <x:row r="532">
      <x:c r="A532" t="str">
        <x:v>mapping</x:v>
      </x:c>
      <x:c r="B532" t="str">
        <x:f>IF('CRM outcomes'!A100="","",'CRM outcomes'!A100)</x:f>
      </x:c>
      <x:c r="C532" t="str">
        <x:v>crm_record_id</x:v>
      </x:c>
      <x:c r="D532" t="str">
        <x:f>IF('CRM outcomes'!A100="","",IF(COUNTIF('Mappings'!$A$2:$A$101,'CRM outcomes'!C100)&lt;&gt;1,"MISSING_OR_DUPLICATE_MAPPING",""))</x:f>
      </x:c>
      <x:c r="E532" t="str">
        <x:f>IF(D532="","","Hold")</x:f>
      </x:c>
      <x:c r="F532" t="str">
        <x:f>IF(D532="","","Supply one evidenced mapping for this CRM record.")</x:f>
      </x:c>
      <x:c r="G532" t="str">
        <x:f>IF(D532="","",B532&amp;" "&amp;C532&amp;" "&amp;D532)</x:f>
      </x:c>
    </x:row>
    <x:row r="533">
      <x:c r="A533" t="str">
        <x:v>mapping</x:v>
      </x:c>
      <x:c r="B533" t="str">
        <x:f>IF('CRM outcomes'!A101="","",'CRM outcomes'!A101)</x:f>
      </x:c>
      <x:c r="C533" t="str">
        <x:v>crm_record_id</x:v>
      </x:c>
      <x:c r="D533" t="str">
        <x:f>IF('CRM outcomes'!A101="","",IF(COUNTIF('Mappings'!$A$2:$A$101,'CRM outcomes'!C101)&lt;&gt;1,"MISSING_OR_DUPLICATE_MAPPING",""))</x:f>
      </x:c>
      <x:c r="E533" t="str">
        <x:f>IF(D533="","","Hold")</x:f>
      </x:c>
      <x:c r="F533" t="str">
        <x:f>IF(D533="","","Supply one evidenced mapping for this CRM record.")</x:f>
      </x:c>
      <x:c r="G533" t="str">
        <x:f>IF(D533="","",B533&amp;" "&amp;C533&amp;" "&amp;D533)</x:f>
      </x:c>
    </x:row>
    <x:row r="534">
      <x:c r="A534" t="str">
        <x:v>meta</x:v>
      </x:c>
      <x:c r="B534" t="str">
        <x:f>IF('Meta import'!A2="","",'Meta import'!A2)</x:f>
      </x:c>
      <x:c r="C534" t="str">
        <x:f>IF(OR(OR(ISBLANK('Meta import'!N2),AND(ISTEXT('Meta import'!N2),'Meta import'!N2="")),OR(LOWER(TRIM('Meta import'!N2))="unknown",LOWER(TRIM('Meta import'!N2))="not applicable",LOWER(TRIM('Meta import'!N2))="n/a",LOWER(TRIM('Meta import'!N2))="na",LOWER(TRIM('Meta import'!N2))="pending",LOWER(TRIM('Meta import'!N2))="unavailable",LOWER(TRIM('Meta import'!N2))="denied",LOWER(TRIM('Meta import'!N2))="none",LOWER(TRIM('Meta import'!N2))="tbd",LOWER(TRIM('Meta import'!N2))="to be determined",LOWER(TRIM('Meta import'!N2))="-")),"spend",IF(OR(OR(ISBLANK('Meta import'!O2),AND(ISTEXT('Meta import'!O2),'Meta import'!O2="")),OR(LOWER(TRIM('Meta import'!O2))="unknown",LOWER(TRIM('Meta import'!O2))="not applicable",LOWER(TRIM('Meta import'!O2))="n/a",LOWER(TRIM('Meta import'!O2))="na",LOWER(TRIM('Meta import'!O2))="pending",LOWER(TRIM('Meta import'!O2))="unavailable",LOWER(TRIM('Meta import'!O2))="denied",LOWER(TRIM('Meta import'!O2))="none",LOWER(TRIM('Meta import'!O2))="tbd",LOWER(TRIM('Meta import'!O2))="to be determined",LOWER(TRIM('Meta import'!O2))="-")),"impressions",IF(OR(OR(ISBLANK('Meta import'!P2),AND(ISTEXT('Meta import'!P2),'Meta import'!P2="")),OR(LOWER(TRIM('Meta import'!P2))="unknown",LOWER(TRIM('Meta import'!P2))="not applicable",LOWER(TRIM('Meta import'!P2))="n/a",LOWER(TRIM('Meta import'!P2))="na",LOWER(TRIM('Meta import'!P2))="pending",LOWER(TRIM('Meta import'!P2))="unavailable",LOWER(TRIM('Meta import'!P2))="denied",LOWER(TRIM('Meta import'!P2))="none",LOWER(TRIM('Meta import'!P2))="tbd",LOWER(TRIM('Meta import'!P2))="to be determined",LOWER(TRIM('Meta import'!P2))="-")),"link_clicks","platform_attributed_actions")))</x:f>
        <x:v>spend</x:v>
      </x:c>
      <x:c r="D534" t="str">
        <x:f>IF('Meta import'!A2="","",IF(OR(OR(ISBLANK('Meta import'!N2),AND(ISTEXT('Meta import'!N2),'Meta import'!N2="")),OR(ISBLANK('Meta import'!O2),AND(ISTEXT('Meta import'!O2),'Meta import'!O2="")),OR(ISBLANK('Meta import'!P2),AND(ISTEXT('Meta import'!P2),'Meta import'!P2="")),OR(ISBLANK('Meta import'!R2),AND(ISTEXT('Meta import'!R2),'Meta import'!R2=""))),"MISSING_OR_PLACEHOLDER",""))</x:f>
      </x:c>
      <x:c r="E534" t="str">
        <x:f>IF(D534="","","Hold")</x:f>
      </x:c>
      <x:c r="F534" t="str">
        <x:f>IF(D534="","","Repair the named source field and rerun.")</x:f>
      </x:c>
      <x:c r="G534" t="str">
        <x:f>IF(D534="","",B534&amp;" "&amp;C534&amp;" "&amp;D534)</x:f>
      </x:c>
    </x:row>
    <x:row r="535">
      <x:c r="A535" t="str">
        <x:v>meta</x:v>
      </x:c>
      <x:c r="B535" t="str">
        <x:f>IF('Meta import'!A3="","",'Meta import'!A3)</x:f>
      </x:c>
      <x:c r="C535" t="str">
        <x:f>IF(OR(OR(ISBLANK('Meta import'!N3),AND(ISTEXT('Meta import'!N3),'Meta import'!N3="")),OR(LOWER(TRIM('Meta import'!N3))="unknown",LOWER(TRIM('Meta import'!N3))="not applicable",LOWER(TRIM('Meta import'!N3))="n/a",LOWER(TRIM('Meta import'!N3))="na",LOWER(TRIM('Meta import'!N3))="pending",LOWER(TRIM('Meta import'!N3))="unavailable",LOWER(TRIM('Meta import'!N3))="denied",LOWER(TRIM('Meta import'!N3))="none",LOWER(TRIM('Meta import'!N3))="tbd",LOWER(TRIM('Meta import'!N3))="to be determined",LOWER(TRIM('Meta import'!N3))="-")),"spend",IF(OR(OR(ISBLANK('Meta import'!O3),AND(ISTEXT('Meta import'!O3),'Meta import'!O3="")),OR(LOWER(TRIM('Meta import'!O3))="unknown",LOWER(TRIM('Meta import'!O3))="not applicable",LOWER(TRIM('Meta import'!O3))="n/a",LOWER(TRIM('Meta import'!O3))="na",LOWER(TRIM('Meta import'!O3))="pending",LOWER(TRIM('Meta import'!O3))="unavailable",LOWER(TRIM('Meta import'!O3))="denied",LOWER(TRIM('Meta import'!O3))="none",LOWER(TRIM('Meta import'!O3))="tbd",LOWER(TRIM('Meta import'!O3))="to be determined",LOWER(TRIM('Meta import'!O3))="-")),"impressions",IF(OR(OR(ISBLANK('Meta import'!P3),AND(ISTEXT('Meta import'!P3),'Meta import'!P3="")),OR(LOWER(TRIM('Meta import'!P3))="unknown",LOWER(TRIM('Meta import'!P3))="not applicable",LOWER(TRIM('Meta import'!P3))="n/a",LOWER(TRIM('Meta import'!P3))="na",LOWER(TRIM('Meta import'!P3))="pending",LOWER(TRIM('Meta import'!P3))="unavailable",LOWER(TRIM('Meta import'!P3))="denied",LOWER(TRIM('Meta import'!P3))="none",LOWER(TRIM('Meta import'!P3))="tbd",LOWER(TRIM('Meta import'!P3))="to be determined",LOWER(TRIM('Meta import'!P3))="-")),"link_clicks","platform_attributed_actions")))</x:f>
        <x:v>spend</x:v>
      </x:c>
      <x:c r="D535" t="str">
        <x:f>IF('Meta import'!A3="","",IF(OR(OR(ISBLANK('Meta import'!N3),AND(ISTEXT('Meta import'!N3),'Meta import'!N3="")),OR(ISBLANK('Meta import'!O3),AND(ISTEXT('Meta import'!O3),'Meta import'!O3="")),OR(ISBLANK('Meta import'!P3),AND(ISTEXT('Meta import'!P3),'Meta import'!P3="")),OR(ISBLANK('Meta import'!R3),AND(ISTEXT('Meta import'!R3),'Meta import'!R3=""))),"MISSING_OR_PLACEHOLDER",""))</x:f>
      </x:c>
      <x:c r="E535" t="str">
        <x:f>IF(D535="","","Hold")</x:f>
      </x:c>
      <x:c r="F535" t="str">
        <x:f>IF(D535="","","Repair the named source field and rerun.")</x:f>
      </x:c>
      <x:c r="G535" t="str">
        <x:f>IF(D535="","",B535&amp;" "&amp;C535&amp;" "&amp;D535)</x:f>
      </x:c>
    </x:row>
    <x:row r="536">
      <x:c r="A536" t="str">
        <x:v>meta</x:v>
      </x:c>
      <x:c r="B536" t="str">
        <x:f>IF('Meta import'!A4="","",'Meta import'!A4)</x:f>
      </x:c>
      <x:c r="C536" t="str">
        <x:f>IF(OR(OR(ISBLANK('Meta import'!N4),AND(ISTEXT('Meta import'!N4),'Meta import'!N4="")),OR(LOWER(TRIM('Meta import'!N4))="unknown",LOWER(TRIM('Meta import'!N4))="not applicable",LOWER(TRIM('Meta import'!N4))="n/a",LOWER(TRIM('Meta import'!N4))="na",LOWER(TRIM('Meta import'!N4))="pending",LOWER(TRIM('Meta import'!N4))="unavailable",LOWER(TRIM('Meta import'!N4))="denied",LOWER(TRIM('Meta import'!N4))="none",LOWER(TRIM('Meta import'!N4))="tbd",LOWER(TRIM('Meta import'!N4))="to be determined",LOWER(TRIM('Meta import'!N4))="-")),"spend",IF(OR(OR(ISBLANK('Meta import'!O4),AND(ISTEXT('Meta import'!O4),'Meta import'!O4="")),OR(LOWER(TRIM('Meta import'!O4))="unknown",LOWER(TRIM('Meta import'!O4))="not applicable",LOWER(TRIM('Meta import'!O4))="n/a",LOWER(TRIM('Meta import'!O4))="na",LOWER(TRIM('Meta import'!O4))="pending",LOWER(TRIM('Meta import'!O4))="unavailable",LOWER(TRIM('Meta import'!O4))="denied",LOWER(TRIM('Meta import'!O4))="none",LOWER(TRIM('Meta import'!O4))="tbd",LOWER(TRIM('Meta import'!O4))="to be determined",LOWER(TRIM('Meta import'!O4))="-")),"impressions",IF(OR(OR(ISBLANK('Meta import'!P4),AND(ISTEXT('Meta import'!P4),'Meta import'!P4="")),OR(LOWER(TRIM('Meta import'!P4))="unknown",LOWER(TRIM('Meta import'!P4))="not applicable",LOWER(TRIM('Meta import'!P4))="n/a",LOWER(TRIM('Meta import'!P4))="na",LOWER(TRIM('Meta import'!P4))="pending",LOWER(TRIM('Meta import'!P4))="unavailable",LOWER(TRIM('Meta import'!P4))="denied",LOWER(TRIM('Meta import'!P4))="none",LOWER(TRIM('Meta import'!P4))="tbd",LOWER(TRIM('Meta import'!P4))="to be determined",LOWER(TRIM('Meta import'!P4))="-")),"link_clicks","platform_attributed_actions")))</x:f>
        <x:v>spend</x:v>
      </x:c>
      <x:c r="D536" t="str">
        <x:f>IF('Meta import'!A4="","",IF(OR(OR(ISBLANK('Meta import'!N4),AND(ISTEXT('Meta import'!N4),'Meta import'!N4="")),OR(ISBLANK('Meta import'!O4),AND(ISTEXT('Meta import'!O4),'Meta import'!O4="")),OR(ISBLANK('Meta import'!P4),AND(ISTEXT('Meta import'!P4),'Meta import'!P4="")),OR(ISBLANK('Meta import'!R4),AND(ISTEXT('Meta import'!R4),'Meta import'!R4=""))),"MISSING_OR_PLACEHOLDER",""))</x:f>
      </x:c>
      <x:c r="E536" t="str">
        <x:f>IF(D536="","","Hold")</x:f>
      </x:c>
      <x:c r="F536" t="str">
        <x:f>IF(D536="","","Repair the named source field and rerun.")</x:f>
      </x:c>
      <x:c r="G536" t="str">
        <x:f>IF(D536="","",B536&amp;" "&amp;C536&amp;" "&amp;D536)</x:f>
      </x:c>
    </x:row>
    <x:row r="537">
      <x:c r="A537" t="str">
        <x:v>meta</x:v>
      </x:c>
      <x:c r="B537" t="str">
        <x:f>IF('Meta import'!A5="","",'Meta import'!A5)</x:f>
      </x:c>
      <x:c r="C537" t="str">
        <x:f>IF(OR(OR(ISBLANK('Meta import'!N5),AND(ISTEXT('Meta import'!N5),'Meta import'!N5="")),OR(LOWER(TRIM('Meta import'!N5))="unknown",LOWER(TRIM('Meta import'!N5))="not applicable",LOWER(TRIM('Meta import'!N5))="n/a",LOWER(TRIM('Meta import'!N5))="na",LOWER(TRIM('Meta import'!N5))="pending",LOWER(TRIM('Meta import'!N5))="unavailable",LOWER(TRIM('Meta import'!N5))="denied",LOWER(TRIM('Meta import'!N5))="none",LOWER(TRIM('Meta import'!N5))="tbd",LOWER(TRIM('Meta import'!N5))="to be determined",LOWER(TRIM('Meta import'!N5))="-")),"spend",IF(OR(OR(ISBLANK('Meta import'!O5),AND(ISTEXT('Meta import'!O5),'Meta import'!O5="")),OR(LOWER(TRIM('Meta import'!O5))="unknown",LOWER(TRIM('Meta import'!O5))="not applicable",LOWER(TRIM('Meta import'!O5))="n/a",LOWER(TRIM('Meta import'!O5))="na",LOWER(TRIM('Meta import'!O5))="pending",LOWER(TRIM('Meta import'!O5))="unavailable",LOWER(TRIM('Meta import'!O5))="denied",LOWER(TRIM('Meta import'!O5))="none",LOWER(TRIM('Meta import'!O5))="tbd",LOWER(TRIM('Meta import'!O5))="to be determined",LOWER(TRIM('Meta import'!O5))="-")),"impressions",IF(OR(OR(ISBLANK('Meta import'!P5),AND(ISTEXT('Meta import'!P5),'Meta import'!P5="")),OR(LOWER(TRIM('Meta import'!P5))="unknown",LOWER(TRIM('Meta import'!P5))="not applicable",LOWER(TRIM('Meta import'!P5))="n/a",LOWER(TRIM('Meta import'!P5))="na",LOWER(TRIM('Meta import'!P5))="pending",LOWER(TRIM('Meta import'!P5))="unavailable",LOWER(TRIM('Meta import'!P5))="denied",LOWER(TRIM('Meta import'!P5))="none",LOWER(TRIM('Meta import'!P5))="tbd",LOWER(TRIM('Meta import'!P5))="to be determined",LOWER(TRIM('Meta import'!P5))="-")),"link_clicks","platform_attributed_actions")))</x:f>
        <x:v>spend</x:v>
      </x:c>
      <x:c r="D537" t="str">
        <x:f>IF('Meta import'!A5="","",IF(OR(OR(ISBLANK('Meta import'!N5),AND(ISTEXT('Meta import'!N5),'Meta import'!N5="")),OR(ISBLANK('Meta import'!O5),AND(ISTEXT('Meta import'!O5),'Meta import'!O5="")),OR(ISBLANK('Meta import'!P5),AND(ISTEXT('Meta import'!P5),'Meta import'!P5="")),OR(ISBLANK('Meta import'!R5),AND(ISTEXT('Meta import'!R5),'Meta import'!R5=""))),"MISSING_OR_PLACEHOLDER",""))</x:f>
      </x:c>
      <x:c r="E537" t="str">
        <x:f>IF(D537="","","Hold")</x:f>
      </x:c>
      <x:c r="F537" t="str">
        <x:f>IF(D537="","","Repair the named source field and rerun.")</x:f>
      </x:c>
      <x:c r="G537" t="str">
        <x:f>IF(D537="","",B537&amp;" "&amp;C537&amp;" "&amp;D537)</x:f>
      </x:c>
    </x:row>
    <x:row r="538">
      <x:c r="A538" t="str">
        <x:v>meta</x:v>
      </x:c>
      <x:c r="B538" t="str">
        <x:f>IF('Meta import'!A6="","",'Meta import'!A6)</x:f>
      </x:c>
      <x:c r="C538" t="str">
        <x:f>IF(OR(OR(ISBLANK('Meta import'!N6),AND(ISTEXT('Meta import'!N6),'Meta import'!N6="")),OR(LOWER(TRIM('Meta import'!N6))="unknown",LOWER(TRIM('Meta import'!N6))="not applicable",LOWER(TRIM('Meta import'!N6))="n/a",LOWER(TRIM('Meta import'!N6))="na",LOWER(TRIM('Meta import'!N6))="pending",LOWER(TRIM('Meta import'!N6))="unavailable",LOWER(TRIM('Meta import'!N6))="denied",LOWER(TRIM('Meta import'!N6))="none",LOWER(TRIM('Meta import'!N6))="tbd",LOWER(TRIM('Meta import'!N6))="to be determined",LOWER(TRIM('Meta import'!N6))="-")),"spend",IF(OR(OR(ISBLANK('Meta import'!O6),AND(ISTEXT('Meta import'!O6),'Meta import'!O6="")),OR(LOWER(TRIM('Meta import'!O6))="unknown",LOWER(TRIM('Meta import'!O6))="not applicable",LOWER(TRIM('Meta import'!O6))="n/a",LOWER(TRIM('Meta import'!O6))="na",LOWER(TRIM('Meta import'!O6))="pending",LOWER(TRIM('Meta import'!O6))="unavailable",LOWER(TRIM('Meta import'!O6))="denied",LOWER(TRIM('Meta import'!O6))="none",LOWER(TRIM('Meta import'!O6))="tbd",LOWER(TRIM('Meta import'!O6))="to be determined",LOWER(TRIM('Meta import'!O6))="-")),"impressions",IF(OR(OR(ISBLANK('Meta import'!P6),AND(ISTEXT('Meta import'!P6),'Meta import'!P6="")),OR(LOWER(TRIM('Meta import'!P6))="unknown",LOWER(TRIM('Meta import'!P6))="not applicable",LOWER(TRIM('Meta import'!P6))="n/a",LOWER(TRIM('Meta import'!P6))="na",LOWER(TRIM('Meta import'!P6))="pending",LOWER(TRIM('Meta import'!P6))="unavailable",LOWER(TRIM('Meta import'!P6))="denied",LOWER(TRIM('Meta import'!P6))="none",LOWER(TRIM('Meta import'!P6))="tbd",LOWER(TRIM('Meta import'!P6))="to be determined",LOWER(TRIM('Meta import'!P6))="-")),"link_clicks","platform_attributed_actions")))</x:f>
        <x:v>spend</x:v>
      </x:c>
      <x:c r="D538" t="str">
        <x:f>IF('Meta import'!A6="","",IF(OR(OR(ISBLANK('Meta import'!N6),AND(ISTEXT('Meta import'!N6),'Meta import'!N6="")),OR(ISBLANK('Meta import'!O6),AND(ISTEXT('Meta import'!O6),'Meta import'!O6="")),OR(ISBLANK('Meta import'!P6),AND(ISTEXT('Meta import'!P6),'Meta import'!P6="")),OR(ISBLANK('Meta import'!R6),AND(ISTEXT('Meta import'!R6),'Meta import'!R6=""))),"MISSING_OR_PLACEHOLDER",""))</x:f>
      </x:c>
      <x:c r="E538" t="str">
        <x:f>IF(D538="","","Hold")</x:f>
      </x:c>
      <x:c r="F538" t="str">
        <x:f>IF(D538="","","Repair the named source field and rerun.")</x:f>
      </x:c>
      <x:c r="G538" t="str">
        <x:f>IF(D538="","",B538&amp;" "&amp;C538&amp;" "&amp;D538)</x:f>
      </x:c>
    </x:row>
    <x:row r="539">
      <x:c r="A539" t="str">
        <x:v>meta</x:v>
      </x:c>
      <x:c r="B539" t="str">
        <x:f>IF('Meta import'!A7="","",'Meta import'!A7)</x:f>
      </x:c>
      <x:c r="C539" t="str">
        <x:f>IF(OR(OR(ISBLANK('Meta import'!N7),AND(ISTEXT('Meta import'!N7),'Meta import'!N7="")),OR(LOWER(TRIM('Meta import'!N7))="unknown",LOWER(TRIM('Meta import'!N7))="not applicable",LOWER(TRIM('Meta import'!N7))="n/a",LOWER(TRIM('Meta import'!N7))="na",LOWER(TRIM('Meta import'!N7))="pending",LOWER(TRIM('Meta import'!N7))="unavailable",LOWER(TRIM('Meta import'!N7))="denied",LOWER(TRIM('Meta import'!N7))="none",LOWER(TRIM('Meta import'!N7))="tbd",LOWER(TRIM('Meta import'!N7))="to be determined",LOWER(TRIM('Meta import'!N7))="-")),"spend",IF(OR(OR(ISBLANK('Meta import'!O7),AND(ISTEXT('Meta import'!O7),'Meta import'!O7="")),OR(LOWER(TRIM('Meta import'!O7))="unknown",LOWER(TRIM('Meta import'!O7))="not applicable",LOWER(TRIM('Meta import'!O7))="n/a",LOWER(TRIM('Meta import'!O7))="na",LOWER(TRIM('Meta import'!O7))="pending",LOWER(TRIM('Meta import'!O7))="unavailable",LOWER(TRIM('Meta import'!O7))="denied",LOWER(TRIM('Meta import'!O7))="none",LOWER(TRIM('Meta import'!O7))="tbd",LOWER(TRIM('Meta import'!O7))="to be determined",LOWER(TRIM('Meta import'!O7))="-")),"impressions",IF(OR(OR(ISBLANK('Meta import'!P7),AND(ISTEXT('Meta import'!P7),'Meta import'!P7="")),OR(LOWER(TRIM('Meta import'!P7))="unknown",LOWER(TRIM('Meta import'!P7))="not applicable",LOWER(TRIM('Meta import'!P7))="n/a",LOWER(TRIM('Meta import'!P7))="na",LOWER(TRIM('Meta import'!P7))="pending",LOWER(TRIM('Meta import'!P7))="unavailable",LOWER(TRIM('Meta import'!P7))="denied",LOWER(TRIM('Meta import'!P7))="none",LOWER(TRIM('Meta import'!P7))="tbd",LOWER(TRIM('Meta import'!P7))="to be determined",LOWER(TRIM('Meta import'!P7))="-")),"link_clicks","platform_attributed_actions")))</x:f>
        <x:v>spend</x:v>
      </x:c>
      <x:c r="D539" t="str">
        <x:f>IF('Meta import'!A7="","",IF(OR(OR(ISBLANK('Meta import'!N7),AND(ISTEXT('Meta import'!N7),'Meta import'!N7="")),OR(ISBLANK('Meta import'!O7),AND(ISTEXT('Meta import'!O7),'Meta import'!O7="")),OR(ISBLANK('Meta import'!P7),AND(ISTEXT('Meta import'!P7),'Meta import'!P7="")),OR(ISBLANK('Meta import'!R7),AND(ISTEXT('Meta import'!R7),'Meta import'!R7=""))),"MISSING_OR_PLACEHOLDER",""))</x:f>
      </x:c>
      <x:c r="E539" t="str">
        <x:f>IF(D539="","","Hold")</x:f>
      </x:c>
      <x:c r="F539" t="str">
        <x:f>IF(D539="","","Repair the named source field and rerun.")</x:f>
      </x:c>
      <x:c r="G539" t="str">
        <x:f>IF(D539="","",B539&amp;" "&amp;C539&amp;" "&amp;D539)</x:f>
      </x:c>
    </x:row>
    <x:row r="540">
      <x:c r="A540" t="str">
        <x:v>meta</x:v>
      </x:c>
      <x:c r="B540" t="str">
        <x:f>IF('Meta import'!A8="","",'Meta import'!A8)</x:f>
      </x:c>
      <x:c r="C540" t="str">
        <x:f>IF(OR(OR(ISBLANK('Meta import'!N8),AND(ISTEXT('Meta import'!N8),'Meta import'!N8="")),OR(LOWER(TRIM('Meta import'!N8))="unknown",LOWER(TRIM('Meta import'!N8))="not applicable",LOWER(TRIM('Meta import'!N8))="n/a",LOWER(TRIM('Meta import'!N8))="na",LOWER(TRIM('Meta import'!N8))="pending",LOWER(TRIM('Meta import'!N8))="unavailable",LOWER(TRIM('Meta import'!N8))="denied",LOWER(TRIM('Meta import'!N8))="none",LOWER(TRIM('Meta import'!N8))="tbd",LOWER(TRIM('Meta import'!N8))="to be determined",LOWER(TRIM('Meta import'!N8))="-")),"spend",IF(OR(OR(ISBLANK('Meta import'!O8),AND(ISTEXT('Meta import'!O8),'Meta import'!O8="")),OR(LOWER(TRIM('Meta import'!O8))="unknown",LOWER(TRIM('Meta import'!O8))="not applicable",LOWER(TRIM('Meta import'!O8))="n/a",LOWER(TRIM('Meta import'!O8))="na",LOWER(TRIM('Meta import'!O8))="pending",LOWER(TRIM('Meta import'!O8))="unavailable",LOWER(TRIM('Meta import'!O8))="denied",LOWER(TRIM('Meta import'!O8))="none",LOWER(TRIM('Meta import'!O8))="tbd",LOWER(TRIM('Meta import'!O8))="to be determined",LOWER(TRIM('Meta import'!O8))="-")),"impressions",IF(OR(OR(ISBLANK('Meta import'!P8),AND(ISTEXT('Meta import'!P8),'Meta import'!P8="")),OR(LOWER(TRIM('Meta import'!P8))="unknown",LOWER(TRIM('Meta import'!P8))="not applicable",LOWER(TRIM('Meta import'!P8))="n/a",LOWER(TRIM('Meta import'!P8))="na",LOWER(TRIM('Meta import'!P8))="pending",LOWER(TRIM('Meta import'!P8))="unavailable",LOWER(TRIM('Meta import'!P8))="denied",LOWER(TRIM('Meta import'!P8))="none",LOWER(TRIM('Meta import'!P8))="tbd",LOWER(TRIM('Meta import'!P8))="to be determined",LOWER(TRIM('Meta import'!P8))="-")),"link_clicks","platform_attributed_actions")))</x:f>
        <x:v>spend</x:v>
      </x:c>
      <x:c r="D540" t="str">
        <x:f>IF('Meta import'!A8="","",IF(OR(OR(ISBLANK('Meta import'!N8),AND(ISTEXT('Meta import'!N8),'Meta import'!N8="")),OR(ISBLANK('Meta import'!O8),AND(ISTEXT('Meta import'!O8),'Meta import'!O8="")),OR(ISBLANK('Meta import'!P8),AND(ISTEXT('Meta import'!P8),'Meta import'!P8="")),OR(ISBLANK('Meta import'!R8),AND(ISTEXT('Meta import'!R8),'Meta import'!R8=""))),"MISSING_OR_PLACEHOLDER",""))</x:f>
      </x:c>
      <x:c r="E540" t="str">
        <x:f>IF(D540="","","Hold")</x:f>
      </x:c>
      <x:c r="F540" t="str">
        <x:f>IF(D540="","","Repair the named source field and rerun.")</x:f>
      </x:c>
      <x:c r="G540" t="str">
        <x:f>IF(D540="","",B540&amp;" "&amp;C540&amp;" "&amp;D540)</x:f>
      </x:c>
    </x:row>
    <x:row r="541">
      <x:c r="A541" t="str">
        <x:v>meta</x:v>
      </x:c>
      <x:c r="B541" t="str">
        <x:f>IF('Meta import'!A9="","",'Meta import'!A9)</x:f>
      </x:c>
      <x:c r="C541" t="str">
        <x:f>IF(OR(OR(ISBLANK('Meta import'!N9),AND(ISTEXT('Meta import'!N9),'Meta import'!N9="")),OR(LOWER(TRIM('Meta import'!N9))="unknown",LOWER(TRIM('Meta import'!N9))="not applicable",LOWER(TRIM('Meta import'!N9))="n/a",LOWER(TRIM('Meta import'!N9))="na",LOWER(TRIM('Meta import'!N9))="pending",LOWER(TRIM('Meta import'!N9))="unavailable",LOWER(TRIM('Meta import'!N9))="denied",LOWER(TRIM('Meta import'!N9))="none",LOWER(TRIM('Meta import'!N9))="tbd",LOWER(TRIM('Meta import'!N9))="to be determined",LOWER(TRIM('Meta import'!N9))="-")),"spend",IF(OR(OR(ISBLANK('Meta import'!O9),AND(ISTEXT('Meta import'!O9),'Meta import'!O9="")),OR(LOWER(TRIM('Meta import'!O9))="unknown",LOWER(TRIM('Meta import'!O9))="not applicable",LOWER(TRIM('Meta import'!O9))="n/a",LOWER(TRIM('Meta import'!O9))="na",LOWER(TRIM('Meta import'!O9))="pending",LOWER(TRIM('Meta import'!O9))="unavailable",LOWER(TRIM('Meta import'!O9))="denied",LOWER(TRIM('Meta import'!O9))="none",LOWER(TRIM('Meta import'!O9))="tbd",LOWER(TRIM('Meta import'!O9))="to be determined",LOWER(TRIM('Meta import'!O9))="-")),"impressions",IF(OR(OR(ISBLANK('Meta import'!P9),AND(ISTEXT('Meta import'!P9),'Meta import'!P9="")),OR(LOWER(TRIM('Meta import'!P9))="unknown",LOWER(TRIM('Meta import'!P9))="not applicable",LOWER(TRIM('Meta import'!P9))="n/a",LOWER(TRIM('Meta import'!P9))="na",LOWER(TRIM('Meta import'!P9))="pending",LOWER(TRIM('Meta import'!P9))="unavailable",LOWER(TRIM('Meta import'!P9))="denied",LOWER(TRIM('Meta import'!P9))="none",LOWER(TRIM('Meta import'!P9))="tbd",LOWER(TRIM('Meta import'!P9))="to be determined",LOWER(TRIM('Meta import'!P9))="-")),"link_clicks","platform_attributed_actions")))</x:f>
        <x:v>spend</x:v>
      </x:c>
      <x:c r="D541" t="str">
        <x:f>IF('Meta import'!A9="","",IF(OR(OR(ISBLANK('Meta import'!N9),AND(ISTEXT('Meta import'!N9),'Meta import'!N9="")),OR(ISBLANK('Meta import'!O9),AND(ISTEXT('Meta import'!O9),'Meta import'!O9="")),OR(ISBLANK('Meta import'!P9),AND(ISTEXT('Meta import'!P9),'Meta import'!P9="")),OR(ISBLANK('Meta import'!R9),AND(ISTEXT('Meta import'!R9),'Meta import'!R9=""))),"MISSING_OR_PLACEHOLDER",""))</x:f>
      </x:c>
      <x:c r="E541" t="str">
        <x:f>IF(D541="","","Hold")</x:f>
      </x:c>
      <x:c r="F541" t="str">
        <x:f>IF(D541="","","Repair the named source field and rerun.")</x:f>
      </x:c>
      <x:c r="G541" t="str">
        <x:f>IF(D541="","",B541&amp;" "&amp;C541&amp;" "&amp;D541)</x:f>
      </x:c>
    </x:row>
    <x:row r="542">
      <x:c r="A542" t="str">
        <x:v>meta</x:v>
      </x:c>
      <x:c r="B542" t="str">
        <x:f>IF('Meta import'!A10="","",'Meta import'!A10)</x:f>
      </x:c>
      <x:c r="C542" t="str">
        <x:f>IF(OR(OR(ISBLANK('Meta import'!N10),AND(ISTEXT('Meta import'!N10),'Meta import'!N10="")),OR(LOWER(TRIM('Meta import'!N10))="unknown",LOWER(TRIM('Meta import'!N10))="not applicable",LOWER(TRIM('Meta import'!N10))="n/a",LOWER(TRIM('Meta import'!N10))="na",LOWER(TRIM('Meta import'!N10))="pending",LOWER(TRIM('Meta import'!N10))="unavailable",LOWER(TRIM('Meta import'!N10))="denied",LOWER(TRIM('Meta import'!N10))="none",LOWER(TRIM('Meta import'!N10))="tbd",LOWER(TRIM('Meta import'!N10))="to be determined",LOWER(TRIM('Meta import'!N10))="-")),"spend",IF(OR(OR(ISBLANK('Meta import'!O10),AND(ISTEXT('Meta import'!O10),'Meta import'!O10="")),OR(LOWER(TRIM('Meta import'!O10))="unknown",LOWER(TRIM('Meta import'!O10))="not applicable",LOWER(TRIM('Meta import'!O10))="n/a",LOWER(TRIM('Meta import'!O10))="na",LOWER(TRIM('Meta import'!O10))="pending",LOWER(TRIM('Meta import'!O10))="unavailable",LOWER(TRIM('Meta import'!O10))="denied",LOWER(TRIM('Meta import'!O10))="none",LOWER(TRIM('Meta import'!O10))="tbd",LOWER(TRIM('Meta import'!O10))="to be determined",LOWER(TRIM('Meta import'!O10))="-")),"impressions",IF(OR(OR(ISBLANK('Meta import'!P10),AND(ISTEXT('Meta import'!P10),'Meta import'!P10="")),OR(LOWER(TRIM('Meta import'!P10))="unknown",LOWER(TRIM('Meta import'!P10))="not applicable",LOWER(TRIM('Meta import'!P10))="n/a",LOWER(TRIM('Meta import'!P10))="na",LOWER(TRIM('Meta import'!P10))="pending",LOWER(TRIM('Meta import'!P10))="unavailable",LOWER(TRIM('Meta import'!P10))="denied",LOWER(TRIM('Meta import'!P10))="none",LOWER(TRIM('Meta import'!P10))="tbd",LOWER(TRIM('Meta import'!P10))="to be determined",LOWER(TRIM('Meta import'!P10))="-")),"link_clicks","platform_attributed_actions")))</x:f>
        <x:v>spend</x:v>
      </x:c>
      <x:c r="D542" t="str">
        <x:f>IF('Meta import'!A10="","",IF(OR(OR(ISBLANK('Meta import'!N10),AND(ISTEXT('Meta import'!N10),'Meta import'!N10="")),OR(ISBLANK('Meta import'!O10),AND(ISTEXT('Meta import'!O10),'Meta import'!O10="")),OR(ISBLANK('Meta import'!P10),AND(ISTEXT('Meta import'!P10),'Meta import'!P10="")),OR(ISBLANK('Meta import'!R10),AND(ISTEXT('Meta import'!R10),'Meta import'!R10=""))),"MISSING_OR_PLACEHOLDER",""))</x:f>
      </x:c>
      <x:c r="E542" t="str">
        <x:f>IF(D542="","","Hold")</x:f>
      </x:c>
      <x:c r="F542" t="str">
        <x:f>IF(D542="","","Repair the named source field and rerun.")</x:f>
      </x:c>
      <x:c r="G542" t="str">
        <x:f>IF(D542="","",B542&amp;" "&amp;C542&amp;" "&amp;D542)</x:f>
      </x:c>
    </x:row>
    <x:row r="543">
      <x:c r="A543" t="str">
        <x:v>meta</x:v>
      </x:c>
      <x:c r="B543" t="str">
        <x:f>IF('Meta import'!A11="","",'Meta import'!A11)</x:f>
      </x:c>
      <x:c r="C543" t="str">
        <x:f>IF(OR(OR(ISBLANK('Meta import'!N11),AND(ISTEXT('Meta import'!N11),'Meta import'!N11="")),OR(LOWER(TRIM('Meta import'!N11))="unknown",LOWER(TRIM('Meta import'!N11))="not applicable",LOWER(TRIM('Meta import'!N11))="n/a",LOWER(TRIM('Meta import'!N11))="na",LOWER(TRIM('Meta import'!N11))="pending",LOWER(TRIM('Meta import'!N11))="unavailable",LOWER(TRIM('Meta import'!N11))="denied",LOWER(TRIM('Meta import'!N11))="none",LOWER(TRIM('Meta import'!N11))="tbd",LOWER(TRIM('Meta import'!N11))="to be determined",LOWER(TRIM('Meta import'!N11))="-")),"spend",IF(OR(OR(ISBLANK('Meta import'!O11),AND(ISTEXT('Meta import'!O11),'Meta import'!O11="")),OR(LOWER(TRIM('Meta import'!O11))="unknown",LOWER(TRIM('Meta import'!O11))="not applicable",LOWER(TRIM('Meta import'!O11))="n/a",LOWER(TRIM('Meta import'!O11))="na",LOWER(TRIM('Meta import'!O11))="pending",LOWER(TRIM('Meta import'!O11))="unavailable",LOWER(TRIM('Meta import'!O11))="denied",LOWER(TRIM('Meta import'!O11))="none",LOWER(TRIM('Meta import'!O11))="tbd",LOWER(TRIM('Meta import'!O11))="to be determined",LOWER(TRIM('Meta import'!O11))="-")),"impressions",IF(OR(OR(ISBLANK('Meta import'!P11),AND(ISTEXT('Meta import'!P11),'Meta import'!P11="")),OR(LOWER(TRIM('Meta import'!P11))="unknown",LOWER(TRIM('Meta import'!P11))="not applicable",LOWER(TRIM('Meta import'!P11))="n/a",LOWER(TRIM('Meta import'!P11))="na",LOWER(TRIM('Meta import'!P11))="pending",LOWER(TRIM('Meta import'!P11))="unavailable",LOWER(TRIM('Meta import'!P11))="denied",LOWER(TRIM('Meta import'!P11))="none",LOWER(TRIM('Meta import'!P11))="tbd",LOWER(TRIM('Meta import'!P11))="to be determined",LOWER(TRIM('Meta import'!P11))="-")),"link_clicks","platform_attributed_actions")))</x:f>
        <x:v>spend</x:v>
      </x:c>
      <x:c r="D543" t="str">
        <x:f>IF('Meta import'!A11="","",IF(OR(OR(ISBLANK('Meta import'!N11),AND(ISTEXT('Meta import'!N11),'Meta import'!N11="")),OR(ISBLANK('Meta import'!O11),AND(ISTEXT('Meta import'!O11),'Meta import'!O11="")),OR(ISBLANK('Meta import'!P11),AND(ISTEXT('Meta import'!P11),'Meta import'!P11="")),OR(ISBLANK('Meta import'!R11),AND(ISTEXT('Meta import'!R11),'Meta import'!R11=""))),"MISSING_OR_PLACEHOLDER",""))</x:f>
      </x:c>
      <x:c r="E543" t="str">
        <x:f>IF(D543="","","Hold")</x:f>
      </x:c>
      <x:c r="F543" t="str">
        <x:f>IF(D543="","","Repair the named source field and rerun.")</x:f>
      </x:c>
      <x:c r="G543" t="str">
        <x:f>IF(D543="","",B543&amp;" "&amp;C543&amp;" "&amp;D543)</x:f>
      </x:c>
    </x:row>
    <x:row r="544">
      <x:c r="A544" t="str">
        <x:v>meta</x:v>
      </x:c>
      <x:c r="B544" t="str">
        <x:f>IF('Meta import'!A12="","",'Meta import'!A12)</x:f>
      </x:c>
      <x:c r="C544" t="str">
        <x:f>IF(OR(OR(ISBLANK('Meta import'!N12),AND(ISTEXT('Meta import'!N12),'Meta import'!N12="")),OR(LOWER(TRIM('Meta import'!N12))="unknown",LOWER(TRIM('Meta import'!N12))="not applicable",LOWER(TRIM('Meta import'!N12))="n/a",LOWER(TRIM('Meta import'!N12))="na",LOWER(TRIM('Meta import'!N12))="pending",LOWER(TRIM('Meta import'!N12))="unavailable",LOWER(TRIM('Meta import'!N12))="denied",LOWER(TRIM('Meta import'!N12))="none",LOWER(TRIM('Meta import'!N12))="tbd",LOWER(TRIM('Meta import'!N12))="to be determined",LOWER(TRIM('Meta import'!N12))="-")),"spend",IF(OR(OR(ISBLANK('Meta import'!O12),AND(ISTEXT('Meta import'!O12),'Meta import'!O12="")),OR(LOWER(TRIM('Meta import'!O12))="unknown",LOWER(TRIM('Meta import'!O12))="not applicable",LOWER(TRIM('Meta import'!O12))="n/a",LOWER(TRIM('Meta import'!O12))="na",LOWER(TRIM('Meta import'!O12))="pending",LOWER(TRIM('Meta import'!O12))="unavailable",LOWER(TRIM('Meta import'!O12))="denied",LOWER(TRIM('Meta import'!O12))="none",LOWER(TRIM('Meta import'!O12))="tbd",LOWER(TRIM('Meta import'!O12))="to be determined",LOWER(TRIM('Meta import'!O12))="-")),"impressions",IF(OR(OR(ISBLANK('Meta import'!P12),AND(ISTEXT('Meta import'!P12),'Meta import'!P12="")),OR(LOWER(TRIM('Meta import'!P12))="unknown",LOWER(TRIM('Meta import'!P12))="not applicable",LOWER(TRIM('Meta import'!P12))="n/a",LOWER(TRIM('Meta import'!P12))="na",LOWER(TRIM('Meta import'!P12))="pending",LOWER(TRIM('Meta import'!P12))="unavailable",LOWER(TRIM('Meta import'!P12))="denied",LOWER(TRIM('Meta import'!P12))="none",LOWER(TRIM('Meta import'!P12))="tbd",LOWER(TRIM('Meta import'!P12))="to be determined",LOWER(TRIM('Meta import'!P12))="-")),"link_clicks","platform_attributed_actions")))</x:f>
        <x:v>spend</x:v>
      </x:c>
      <x:c r="D544" t="str">
        <x:f>IF('Meta import'!A12="","",IF(OR(OR(ISBLANK('Meta import'!N12),AND(ISTEXT('Meta import'!N12),'Meta import'!N12="")),OR(ISBLANK('Meta import'!O12),AND(ISTEXT('Meta import'!O12),'Meta import'!O12="")),OR(ISBLANK('Meta import'!P12),AND(ISTEXT('Meta import'!P12),'Meta import'!P12="")),OR(ISBLANK('Meta import'!R12),AND(ISTEXT('Meta import'!R12),'Meta import'!R12=""))),"MISSING_OR_PLACEHOLDER",""))</x:f>
      </x:c>
      <x:c r="E544" t="str">
        <x:f>IF(D544="","","Hold")</x:f>
      </x:c>
      <x:c r="F544" t="str">
        <x:f>IF(D544="","","Repair the named source field and rerun.")</x:f>
      </x:c>
      <x:c r="G544" t="str">
        <x:f>IF(D544="","",B544&amp;" "&amp;C544&amp;" "&amp;D544)</x:f>
      </x:c>
    </x:row>
    <x:row r="545">
      <x:c r="A545" t="str">
        <x:v>meta</x:v>
      </x:c>
      <x:c r="B545" t="str">
        <x:f>IF('Meta import'!A13="","",'Meta import'!A13)</x:f>
      </x:c>
      <x:c r="C545" t="str">
        <x:f>IF(OR(OR(ISBLANK('Meta import'!N13),AND(ISTEXT('Meta import'!N13),'Meta import'!N13="")),OR(LOWER(TRIM('Meta import'!N13))="unknown",LOWER(TRIM('Meta import'!N13))="not applicable",LOWER(TRIM('Meta import'!N13))="n/a",LOWER(TRIM('Meta import'!N13))="na",LOWER(TRIM('Meta import'!N13))="pending",LOWER(TRIM('Meta import'!N13))="unavailable",LOWER(TRIM('Meta import'!N13))="denied",LOWER(TRIM('Meta import'!N13))="none",LOWER(TRIM('Meta import'!N13))="tbd",LOWER(TRIM('Meta import'!N13))="to be determined",LOWER(TRIM('Meta import'!N13))="-")),"spend",IF(OR(OR(ISBLANK('Meta import'!O13),AND(ISTEXT('Meta import'!O13),'Meta import'!O13="")),OR(LOWER(TRIM('Meta import'!O13))="unknown",LOWER(TRIM('Meta import'!O13))="not applicable",LOWER(TRIM('Meta import'!O13))="n/a",LOWER(TRIM('Meta import'!O13))="na",LOWER(TRIM('Meta import'!O13))="pending",LOWER(TRIM('Meta import'!O13))="unavailable",LOWER(TRIM('Meta import'!O13))="denied",LOWER(TRIM('Meta import'!O13))="none",LOWER(TRIM('Meta import'!O13))="tbd",LOWER(TRIM('Meta import'!O13))="to be determined",LOWER(TRIM('Meta import'!O13))="-")),"impressions",IF(OR(OR(ISBLANK('Meta import'!P13),AND(ISTEXT('Meta import'!P13),'Meta import'!P13="")),OR(LOWER(TRIM('Meta import'!P13))="unknown",LOWER(TRIM('Meta import'!P13))="not applicable",LOWER(TRIM('Meta import'!P13))="n/a",LOWER(TRIM('Meta import'!P13))="na",LOWER(TRIM('Meta import'!P13))="pending",LOWER(TRIM('Meta import'!P13))="unavailable",LOWER(TRIM('Meta import'!P13))="denied",LOWER(TRIM('Meta import'!P13))="none",LOWER(TRIM('Meta import'!P13))="tbd",LOWER(TRIM('Meta import'!P13))="to be determined",LOWER(TRIM('Meta import'!P13))="-")),"link_clicks","platform_attributed_actions")))</x:f>
        <x:v>spend</x:v>
      </x:c>
      <x:c r="D545" t="str">
        <x:f>IF('Meta import'!A13="","",IF(OR(OR(ISBLANK('Meta import'!N13),AND(ISTEXT('Meta import'!N13),'Meta import'!N13="")),OR(ISBLANK('Meta import'!O13),AND(ISTEXT('Meta import'!O13),'Meta import'!O13="")),OR(ISBLANK('Meta import'!P13),AND(ISTEXT('Meta import'!P13),'Meta import'!P13="")),OR(ISBLANK('Meta import'!R13),AND(ISTEXT('Meta import'!R13),'Meta import'!R13=""))),"MISSING_OR_PLACEHOLDER",""))</x:f>
      </x:c>
      <x:c r="E545" t="str">
        <x:f>IF(D545="","","Hold")</x:f>
      </x:c>
      <x:c r="F545" t="str">
        <x:f>IF(D545="","","Repair the named source field and rerun.")</x:f>
      </x:c>
      <x:c r="G545" t="str">
        <x:f>IF(D545="","",B545&amp;" "&amp;C545&amp;" "&amp;D545)</x:f>
      </x:c>
    </x:row>
    <x:row r="546">
      <x:c r="A546" t="str">
        <x:v>meta</x:v>
      </x:c>
      <x:c r="B546" t="str">
        <x:f>IF('Meta import'!A14="","",'Meta import'!A14)</x:f>
      </x:c>
      <x:c r="C546" t="str">
        <x:f>IF(OR(OR(ISBLANK('Meta import'!N14),AND(ISTEXT('Meta import'!N14),'Meta import'!N14="")),OR(LOWER(TRIM('Meta import'!N14))="unknown",LOWER(TRIM('Meta import'!N14))="not applicable",LOWER(TRIM('Meta import'!N14))="n/a",LOWER(TRIM('Meta import'!N14))="na",LOWER(TRIM('Meta import'!N14))="pending",LOWER(TRIM('Meta import'!N14))="unavailable",LOWER(TRIM('Meta import'!N14))="denied",LOWER(TRIM('Meta import'!N14))="none",LOWER(TRIM('Meta import'!N14))="tbd",LOWER(TRIM('Meta import'!N14))="to be determined",LOWER(TRIM('Meta import'!N14))="-")),"spend",IF(OR(OR(ISBLANK('Meta import'!O14),AND(ISTEXT('Meta import'!O14),'Meta import'!O14="")),OR(LOWER(TRIM('Meta import'!O14))="unknown",LOWER(TRIM('Meta import'!O14))="not applicable",LOWER(TRIM('Meta import'!O14))="n/a",LOWER(TRIM('Meta import'!O14))="na",LOWER(TRIM('Meta import'!O14))="pending",LOWER(TRIM('Meta import'!O14))="unavailable",LOWER(TRIM('Meta import'!O14))="denied",LOWER(TRIM('Meta import'!O14))="none",LOWER(TRIM('Meta import'!O14))="tbd",LOWER(TRIM('Meta import'!O14))="to be determined",LOWER(TRIM('Meta import'!O14))="-")),"impressions",IF(OR(OR(ISBLANK('Meta import'!P14),AND(ISTEXT('Meta import'!P14),'Meta import'!P14="")),OR(LOWER(TRIM('Meta import'!P14))="unknown",LOWER(TRIM('Meta import'!P14))="not applicable",LOWER(TRIM('Meta import'!P14))="n/a",LOWER(TRIM('Meta import'!P14))="na",LOWER(TRIM('Meta import'!P14))="pending",LOWER(TRIM('Meta import'!P14))="unavailable",LOWER(TRIM('Meta import'!P14))="denied",LOWER(TRIM('Meta import'!P14))="none",LOWER(TRIM('Meta import'!P14))="tbd",LOWER(TRIM('Meta import'!P14))="to be determined",LOWER(TRIM('Meta import'!P14))="-")),"link_clicks","platform_attributed_actions")))</x:f>
        <x:v>spend</x:v>
      </x:c>
      <x:c r="D546" t="str">
        <x:f>IF('Meta import'!A14="","",IF(OR(OR(ISBLANK('Meta import'!N14),AND(ISTEXT('Meta import'!N14),'Meta import'!N14="")),OR(ISBLANK('Meta import'!O14),AND(ISTEXT('Meta import'!O14),'Meta import'!O14="")),OR(ISBLANK('Meta import'!P14),AND(ISTEXT('Meta import'!P14),'Meta import'!P14="")),OR(ISBLANK('Meta import'!R14),AND(ISTEXT('Meta import'!R14),'Meta import'!R14=""))),"MISSING_OR_PLACEHOLDER",""))</x:f>
      </x:c>
      <x:c r="E546" t="str">
        <x:f>IF(D546="","","Hold")</x:f>
      </x:c>
      <x:c r="F546" t="str">
        <x:f>IF(D546="","","Repair the named source field and rerun.")</x:f>
      </x:c>
      <x:c r="G546" t="str">
        <x:f>IF(D546="","",B546&amp;" "&amp;C546&amp;" "&amp;D546)</x:f>
      </x:c>
    </x:row>
    <x:row r="547">
      <x:c r="A547" t="str">
        <x:v>meta</x:v>
      </x:c>
      <x:c r="B547" t="str">
        <x:f>IF('Meta import'!A15="","",'Meta import'!A15)</x:f>
      </x:c>
      <x:c r="C547" t="str">
        <x:f>IF(OR(OR(ISBLANK('Meta import'!N15),AND(ISTEXT('Meta import'!N15),'Meta import'!N15="")),OR(LOWER(TRIM('Meta import'!N15))="unknown",LOWER(TRIM('Meta import'!N15))="not applicable",LOWER(TRIM('Meta import'!N15))="n/a",LOWER(TRIM('Meta import'!N15))="na",LOWER(TRIM('Meta import'!N15))="pending",LOWER(TRIM('Meta import'!N15))="unavailable",LOWER(TRIM('Meta import'!N15))="denied",LOWER(TRIM('Meta import'!N15))="none",LOWER(TRIM('Meta import'!N15))="tbd",LOWER(TRIM('Meta import'!N15))="to be determined",LOWER(TRIM('Meta import'!N15))="-")),"spend",IF(OR(OR(ISBLANK('Meta import'!O15),AND(ISTEXT('Meta import'!O15),'Meta import'!O15="")),OR(LOWER(TRIM('Meta import'!O15))="unknown",LOWER(TRIM('Meta import'!O15))="not applicable",LOWER(TRIM('Meta import'!O15))="n/a",LOWER(TRIM('Meta import'!O15))="na",LOWER(TRIM('Meta import'!O15))="pending",LOWER(TRIM('Meta import'!O15))="unavailable",LOWER(TRIM('Meta import'!O15))="denied",LOWER(TRIM('Meta import'!O15))="none",LOWER(TRIM('Meta import'!O15))="tbd",LOWER(TRIM('Meta import'!O15))="to be determined",LOWER(TRIM('Meta import'!O15))="-")),"impressions",IF(OR(OR(ISBLANK('Meta import'!P15),AND(ISTEXT('Meta import'!P15),'Meta import'!P15="")),OR(LOWER(TRIM('Meta import'!P15))="unknown",LOWER(TRIM('Meta import'!P15))="not applicable",LOWER(TRIM('Meta import'!P15))="n/a",LOWER(TRIM('Meta import'!P15))="na",LOWER(TRIM('Meta import'!P15))="pending",LOWER(TRIM('Meta import'!P15))="unavailable",LOWER(TRIM('Meta import'!P15))="denied",LOWER(TRIM('Meta import'!P15))="none",LOWER(TRIM('Meta import'!P15))="tbd",LOWER(TRIM('Meta import'!P15))="to be determined",LOWER(TRIM('Meta import'!P15))="-")),"link_clicks","platform_attributed_actions")))</x:f>
        <x:v>spend</x:v>
      </x:c>
      <x:c r="D547" t="str">
        <x:f>IF('Meta import'!A15="","",IF(OR(OR(ISBLANK('Meta import'!N15),AND(ISTEXT('Meta import'!N15),'Meta import'!N15="")),OR(ISBLANK('Meta import'!O15),AND(ISTEXT('Meta import'!O15),'Meta import'!O15="")),OR(ISBLANK('Meta import'!P15),AND(ISTEXT('Meta import'!P15),'Meta import'!P15="")),OR(ISBLANK('Meta import'!R15),AND(ISTEXT('Meta import'!R15),'Meta import'!R15=""))),"MISSING_OR_PLACEHOLDER",""))</x:f>
      </x:c>
      <x:c r="E547" t="str">
        <x:f>IF(D547="","","Hold")</x:f>
      </x:c>
      <x:c r="F547" t="str">
        <x:f>IF(D547="","","Repair the named source field and rerun.")</x:f>
      </x:c>
      <x:c r="G547" t="str">
        <x:f>IF(D547="","",B547&amp;" "&amp;C547&amp;" "&amp;D547)</x:f>
      </x:c>
    </x:row>
    <x:row r="548">
      <x:c r="A548" t="str">
        <x:v>meta</x:v>
      </x:c>
      <x:c r="B548" t="str">
        <x:f>IF('Meta import'!A16="","",'Meta import'!A16)</x:f>
      </x:c>
      <x:c r="C548" t="str">
        <x:f>IF(OR(OR(ISBLANK('Meta import'!N16),AND(ISTEXT('Meta import'!N16),'Meta import'!N16="")),OR(LOWER(TRIM('Meta import'!N16))="unknown",LOWER(TRIM('Meta import'!N16))="not applicable",LOWER(TRIM('Meta import'!N16))="n/a",LOWER(TRIM('Meta import'!N16))="na",LOWER(TRIM('Meta import'!N16))="pending",LOWER(TRIM('Meta import'!N16))="unavailable",LOWER(TRIM('Meta import'!N16))="denied",LOWER(TRIM('Meta import'!N16))="none",LOWER(TRIM('Meta import'!N16))="tbd",LOWER(TRIM('Meta import'!N16))="to be determined",LOWER(TRIM('Meta import'!N16))="-")),"spend",IF(OR(OR(ISBLANK('Meta import'!O16),AND(ISTEXT('Meta import'!O16),'Meta import'!O16="")),OR(LOWER(TRIM('Meta import'!O16))="unknown",LOWER(TRIM('Meta import'!O16))="not applicable",LOWER(TRIM('Meta import'!O16))="n/a",LOWER(TRIM('Meta import'!O16))="na",LOWER(TRIM('Meta import'!O16))="pending",LOWER(TRIM('Meta import'!O16))="unavailable",LOWER(TRIM('Meta import'!O16))="denied",LOWER(TRIM('Meta import'!O16))="none",LOWER(TRIM('Meta import'!O16))="tbd",LOWER(TRIM('Meta import'!O16))="to be determined",LOWER(TRIM('Meta import'!O16))="-")),"impressions",IF(OR(OR(ISBLANK('Meta import'!P16),AND(ISTEXT('Meta import'!P16),'Meta import'!P16="")),OR(LOWER(TRIM('Meta import'!P16))="unknown",LOWER(TRIM('Meta import'!P16))="not applicable",LOWER(TRIM('Meta import'!P16))="n/a",LOWER(TRIM('Meta import'!P16))="na",LOWER(TRIM('Meta import'!P16))="pending",LOWER(TRIM('Meta import'!P16))="unavailable",LOWER(TRIM('Meta import'!P16))="denied",LOWER(TRIM('Meta import'!P16))="none",LOWER(TRIM('Meta import'!P16))="tbd",LOWER(TRIM('Meta import'!P16))="to be determined",LOWER(TRIM('Meta import'!P16))="-")),"link_clicks","platform_attributed_actions")))</x:f>
        <x:v>spend</x:v>
      </x:c>
      <x:c r="D548" t="str">
        <x:f>IF('Meta import'!A16="","",IF(OR(OR(ISBLANK('Meta import'!N16),AND(ISTEXT('Meta import'!N16),'Meta import'!N16="")),OR(ISBLANK('Meta import'!O16),AND(ISTEXT('Meta import'!O16),'Meta import'!O16="")),OR(ISBLANK('Meta import'!P16),AND(ISTEXT('Meta import'!P16),'Meta import'!P16="")),OR(ISBLANK('Meta import'!R16),AND(ISTEXT('Meta import'!R16),'Meta import'!R16=""))),"MISSING_OR_PLACEHOLDER",""))</x:f>
      </x:c>
      <x:c r="E548" t="str">
        <x:f>IF(D548="","","Hold")</x:f>
      </x:c>
      <x:c r="F548" t="str">
        <x:f>IF(D548="","","Repair the named source field and rerun.")</x:f>
      </x:c>
      <x:c r="G548" t="str">
        <x:f>IF(D548="","",B548&amp;" "&amp;C548&amp;" "&amp;D548)</x:f>
      </x:c>
    </x:row>
    <x:row r="549">
      <x:c r="A549" t="str">
        <x:v>meta</x:v>
      </x:c>
      <x:c r="B549" t="str">
        <x:f>IF('Meta import'!A17="","",'Meta import'!A17)</x:f>
      </x:c>
      <x:c r="C549" t="str">
        <x:f>IF(OR(OR(ISBLANK('Meta import'!N17),AND(ISTEXT('Meta import'!N17),'Meta import'!N17="")),OR(LOWER(TRIM('Meta import'!N17))="unknown",LOWER(TRIM('Meta import'!N17))="not applicable",LOWER(TRIM('Meta import'!N17))="n/a",LOWER(TRIM('Meta import'!N17))="na",LOWER(TRIM('Meta import'!N17))="pending",LOWER(TRIM('Meta import'!N17))="unavailable",LOWER(TRIM('Meta import'!N17))="denied",LOWER(TRIM('Meta import'!N17))="none",LOWER(TRIM('Meta import'!N17))="tbd",LOWER(TRIM('Meta import'!N17))="to be determined",LOWER(TRIM('Meta import'!N17))="-")),"spend",IF(OR(OR(ISBLANK('Meta import'!O17),AND(ISTEXT('Meta import'!O17),'Meta import'!O17="")),OR(LOWER(TRIM('Meta import'!O17))="unknown",LOWER(TRIM('Meta import'!O17))="not applicable",LOWER(TRIM('Meta import'!O17))="n/a",LOWER(TRIM('Meta import'!O17))="na",LOWER(TRIM('Meta import'!O17))="pending",LOWER(TRIM('Meta import'!O17))="unavailable",LOWER(TRIM('Meta import'!O17))="denied",LOWER(TRIM('Meta import'!O17))="none",LOWER(TRIM('Meta import'!O17))="tbd",LOWER(TRIM('Meta import'!O17))="to be determined",LOWER(TRIM('Meta import'!O17))="-")),"impressions",IF(OR(OR(ISBLANK('Meta import'!P17),AND(ISTEXT('Meta import'!P17),'Meta import'!P17="")),OR(LOWER(TRIM('Meta import'!P17))="unknown",LOWER(TRIM('Meta import'!P17))="not applicable",LOWER(TRIM('Meta import'!P17))="n/a",LOWER(TRIM('Meta import'!P17))="na",LOWER(TRIM('Meta import'!P17))="pending",LOWER(TRIM('Meta import'!P17))="unavailable",LOWER(TRIM('Meta import'!P17))="denied",LOWER(TRIM('Meta import'!P17))="none",LOWER(TRIM('Meta import'!P17))="tbd",LOWER(TRIM('Meta import'!P17))="to be determined",LOWER(TRIM('Meta import'!P17))="-")),"link_clicks","platform_attributed_actions")))</x:f>
        <x:v>spend</x:v>
      </x:c>
      <x:c r="D549" t="str">
        <x:f>IF('Meta import'!A17="","",IF(OR(OR(ISBLANK('Meta import'!N17),AND(ISTEXT('Meta import'!N17),'Meta import'!N17="")),OR(ISBLANK('Meta import'!O17),AND(ISTEXT('Meta import'!O17),'Meta import'!O17="")),OR(ISBLANK('Meta import'!P17),AND(ISTEXT('Meta import'!P17),'Meta import'!P17="")),OR(ISBLANK('Meta import'!R17),AND(ISTEXT('Meta import'!R17),'Meta import'!R17=""))),"MISSING_OR_PLACEHOLDER",""))</x:f>
      </x:c>
      <x:c r="E549" t="str">
        <x:f>IF(D549="","","Hold")</x:f>
      </x:c>
      <x:c r="F549" t="str">
        <x:f>IF(D549="","","Repair the named source field and rerun.")</x:f>
      </x:c>
      <x:c r="G549" t="str">
        <x:f>IF(D549="","",B549&amp;" "&amp;C549&amp;" "&amp;D549)</x:f>
      </x:c>
    </x:row>
    <x:row r="550">
      <x:c r="A550" t="str">
        <x:v>meta</x:v>
      </x:c>
      <x:c r="B550" t="str">
        <x:f>IF('Meta import'!A18="","",'Meta import'!A18)</x:f>
      </x:c>
      <x:c r="C550" t="str">
        <x:f>IF(OR(OR(ISBLANK('Meta import'!N18),AND(ISTEXT('Meta import'!N18),'Meta import'!N18="")),OR(LOWER(TRIM('Meta import'!N18))="unknown",LOWER(TRIM('Meta import'!N18))="not applicable",LOWER(TRIM('Meta import'!N18))="n/a",LOWER(TRIM('Meta import'!N18))="na",LOWER(TRIM('Meta import'!N18))="pending",LOWER(TRIM('Meta import'!N18))="unavailable",LOWER(TRIM('Meta import'!N18))="denied",LOWER(TRIM('Meta import'!N18))="none",LOWER(TRIM('Meta import'!N18))="tbd",LOWER(TRIM('Meta import'!N18))="to be determined",LOWER(TRIM('Meta import'!N18))="-")),"spend",IF(OR(OR(ISBLANK('Meta import'!O18),AND(ISTEXT('Meta import'!O18),'Meta import'!O18="")),OR(LOWER(TRIM('Meta import'!O18))="unknown",LOWER(TRIM('Meta import'!O18))="not applicable",LOWER(TRIM('Meta import'!O18))="n/a",LOWER(TRIM('Meta import'!O18))="na",LOWER(TRIM('Meta import'!O18))="pending",LOWER(TRIM('Meta import'!O18))="unavailable",LOWER(TRIM('Meta import'!O18))="denied",LOWER(TRIM('Meta import'!O18))="none",LOWER(TRIM('Meta import'!O18))="tbd",LOWER(TRIM('Meta import'!O18))="to be determined",LOWER(TRIM('Meta import'!O18))="-")),"impressions",IF(OR(OR(ISBLANK('Meta import'!P18),AND(ISTEXT('Meta import'!P18),'Meta import'!P18="")),OR(LOWER(TRIM('Meta import'!P18))="unknown",LOWER(TRIM('Meta import'!P18))="not applicable",LOWER(TRIM('Meta import'!P18))="n/a",LOWER(TRIM('Meta import'!P18))="na",LOWER(TRIM('Meta import'!P18))="pending",LOWER(TRIM('Meta import'!P18))="unavailable",LOWER(TRIM('Meta import'!P18))="denied",LOWER(TRIM('Meta import'!P18))="none",LOWER(TRIM('Meta import'!P18))="tbd",LOWER(TRIM('Meta import'!P18))="to be determined",LOWER(TRIM('Meta import'!P18))="-")),"link_clicks","platform_attributed_actions")))</x:f>
        <x:v>spend</x:v>
      </x:c>
      <x:c r="D550" t="str">
        <x:f>IF('Meta import'!A18="","",IF(OR(OR(ISBLANK('Meta import'!N18),AND(ISTEXT('Meta import'!N18),'Meta import'!N18="")),OR(ISBLANK('Meta import'!O18),AND(ISTEXT('Meta import'!O18),'Meta import'!O18="")),OR(ISBLANK('Meta import'!P18),AND(ISTEXT('Meta import'!P18),'Meta import'!P18="")),OR(ISBLANK('Meta import'!R18),AND(ISTEXT('Meta import'!R18),'Meta import'!R18=""))),"MISSING_OR_PLACEHOLDER",""))</x:f>
      </x:c>
      <x:c r="E550" t="str">
        <x:f>IF(D550="","","Hold")</x:f>
      </x:c>
      <x:c r="F550" t="str">
        <x:f>IF(D550="","","Repair the named source field and rerun.")</x:f>
      </x:c>
      <x:c r="G550" t="str">
        <x:f>IF(D550="","",B550&amp;" "&amp;C550&amp;" "&amp;D550)</x:f>
      </x:c>
    </x:row>
    <x:row r="551">
      <x:c r="A551" t="str">
        <x:v>meta</x:v>
      </x:c>
      <x:c r="B551" t="str">
        <x:f>IF('Meta import'!A19="","",'Meta import'!A19)</x:f>
      </x:c>
      <x:c r="C551" t="str">
        <x:f>IF(OR(OR(ISBLANK('Meta import'!N19),AND(ISTEXT('Meta import'!N19),'Meta import'!N19="")),OR(LOWER(TRIM('Meta import'!N19))="unknown",LOWER(TRIM('Meta import'!N19))="not applicable",LOWER(TRIM('Meta import'!N19))="n/a",LOWER(TRIM('Meta import'!N19))="na",LOWER(TRIM('Meta import'!N19))="pending",LOWER(TRIM('Meta import'!N19))="unavailable",LOWER(TRIM('Meta import'!N19))="denied",LOWER(TRIM('Meta import'!N19))="none",LOWER(TRIM('Meta import'!N19))="tbd",LOWER(TRIM('Meta import'!N19))="to be determined",LOWER(TRIM('Meta import'!N19))="-")),"spend",IF(OR(OR(ISBLANK('Meta import'!O19),AND(ISTEXT('Meta import'!O19),'Meta import'!O19="")),OR(LOWER(TRIM('Meta import'!O19))="unknown",LOWER(TRIM('Meta import'!O19))="not applicable",LOWER(TRIM('Meta import'!O19))="n/a",LOWER(TRIM('Meta import'!O19))="na",LOWER(TRIM('Meta import'!O19))="pending",LOWER(TRIM('Meta import'!O19))="unavailable",LOWER(TRIM('Meta import'!O19))="denied",LOWER(TRIM('Meta import'!O19))="none",LOWER(TRIM('Meta import'!O19))="tbd",LOWER(TRIM('Meta import'!O19))="to be determined",LOWER(TRIM('Meta import'!O19))="-")),"impressions",IF(OR(OR(ISBLANK('Meta import'!P19),AND(ISTEXT('Meta import'!P19),'Meta import'!P19="")),OR(LOWER(TRIM('Meta import'!P19))="unknown",LOWER(TRIM('Meta import'!P19))="not applicable",LOWER(TRIM('Meta import'!P19))="n/a",LOWER(TRIM('Meta import'!P19))="na",LOWER(TRIM('Meta import'!P19))="pending",LOWER(TRIM('Meta import'!P19))="unavailable",LOWER(TRIM('Meta import'!P19))="denied",LOWER(TRIM('Meta import'!P19))="none",LOWER(TRIM('Meta import'!P19))="tbd",LOWER(TRIM('Meta import'!P19))="to be determined",LOWER(TRIM('Meta import'!P19))="-")),"link_clicks","platform_attributed_actions")))</x:f>
        <x:v>spend</x:v>
      </x:c>
      <x:c r="D551" t="str">
        <x:f>IF('Meta import'!A19="","",IF(OR(OR(ISBLANK('Meta import'!N19),AND(ISTEXT('Meta import'!N19),'Meta import'!N19="")),OR(ISBLANK('Meta import'!O19),AND(ISTEXT('Meta import'!O19),'Meta import'!O19="")),OR(ISBLANK('Meta import'!P19),AND(ISTEXT('Meta import'!P19),'Meta import'!P19="")),OR(ISBLANK('Meta import'!R19),AND(ISTEXT('Meta import'!R19),'Meta import'!R19=""))),"MISSING_OR_PLACEHOLDER",""))</x:f>
      </x:c>
      <x:c r="E551" t="str">
        <x:f>IF(D551="","","Hold")</x:f>
      </x:c>
      <x:c r="F551" t="str">
        <x:f>IF(D551="","","Repair the named source field and rerun.")</x:f>
      </x:c>
      <x:c r="G551" t="str">
        <x:f>IF(D551="","",B551&amp;" "&amp;C551&amp;" "&amp;D551)</x:f>
      </x:c>
    </x:row>
    <x:row r="552">
      <x:c r="A552" t="str">
        <x:v>meta</x:v>
      </x:c>
      <x:c r="B552" t="str">
        <x:f>IF('Meta import'!A20="","",'Meta import'!A20)</x:f>
      </x:c>
      <x:c r="C552" t="str">
        <x:f>IF(OR(OR(ISBLANK('Meta import'!N20),AND(ISTEXT('Meta import'!N20),'Meta import'!N20="")),OR(LOWER(TRIM('Meta import'!N20))="unknown",LOWER(TRIM('Meta import'!N20))="not applicable",LOWER(TRIM('Meta import'!N20))="n/a",LOWER(TRIM('Meta import'!N20))="na",LOWER(TRIM('Meta import'!N20))="pending",LOWER(TRIM('Meta import'!N20))="unavailable",LOWER(TRIM('Meta import'!N20))="denied",LOWER(TRIM('Meta import'!N20))="none",LOWER(TRIM('Meta import'!N20))="tbd",LOWER(TRIM('Meta import'!N20))="to be determined",LOWER(TRIM('Meta import'!N20))="-")),"spend",IF(OR(OR(ISBLANK('Meta import'!O20),AND(ISTEXT('Meta import'!O20),'Meta import'!O20="")),OR(LOWER(TRIM('Meta import'!O20))="unknown",LOWER(TRIM('Meta import'!O20))="not applicable",LOWER(TRIM('Meta import'!O20))="n/a",LOWER(TRIM('Meta import'!O20))="na",LOWER(TRIM('Meta import'!O20))="pending",LOWER(TRIM('Meta import'!O20))="unavailable",LOWER(TRIM('Meta import'!O20))="denied",LOWER(TRIM('Meta import'!O20))="none",LOWER(TRIM('Meta import'!O20))="tbd",LOWER(TRIM('Meta import'!O20))="to be determined",LOWER(TRIM('Meta import'!O20))="-")),"impressions",IF(OR(OR(ISBLANK('Meta import'!P20),AND(ISTEXT('Meta import'!P20),'Meta import'!P20="")),OR(LOWER(TRIM('Meta import'!P20))="unknown",LOWER(TRIM('Meta import'!P20))="not applicable",LOWER(TRIM('Meta import'!P20))="n/a",LOWER(TRIM('Meta import'!P20))="na",LOWER(TRIM('Meta import'!P20))="pending",LOWER(TRIM('Meta import'!P20))="unavailable",LOWER(TRIM('Meta import'!P20))="denied",LOWER(TRIM('Meta import'!P20))="none",LOWER(TRIM('Meta import'!P20))="tbd",LOWER(TRIM('Meta import'!P20))="to be determined",LOWER(TRIM('Meta import'!P20))="-")),"link_clicks","platform_attributed_actions")))</x:f>
        <x:v>spend</x:v>
      </x:c>
      <x:c r="D552" t="str">
        <x:f>IF('Meta import'!A20="","",IF(OR(OR(ISBLANK('Meta import'!N20),AND(ISTEXT('Meta import'!N20),'Meta import'!N20="")),OR(ISBLANK('Meta import'!O20),AND(ISTEXT('Meta import'!O20),'Meta import'!O20="")),OR(ISBLANK('Meta import'!P20),AND(ISTEXT('Meta import'!P20),'Meta import'!P20="")),OR(ISBLANK('Meta import'!R20),AND(ISTEXT('Meta import'!R20),'Meta import'!R20=""))),"MISSING_OR_PLACEHOLDER",""))</x:f>
      </x:c>
      <x:c r="E552" t="str">
        <x:f>IF(D552="","","Hold")</x:f>
      </x:c>
      <x:c r="F552" t="str">
        <x:f>IF(D552="","","Repair the named source field and rerun.")</x:f>
      </x:c>
      <x:c r="G552" t="str">
        <x:f>IF(D552="","",B552&amp;" "&amp;C552&amp;" "&amp;D552)</x:f>
      </x:c>
    </x:row>
    <x:row r="553">
      <x:c r="A553" t="str">
        <x:v>meta</x:v>
      </x:c>
      <x:c r="B553" t="str">
        <x:f>IF('Meta import'!A21="","",'Meta import'!A21)</x:f>
      </x:c>
      <x:c r="C553" t="str">
        <x:f>IF(OR(OR(ISBLANK('Meta import'!N21),AND(ISTEXT('Meta import'!N21),'Meta import'!N21="")),OR(LOWER(TRIM('Meta import'!N21))="unknown",LOWER(TRIM('Meta import'!N21))="not applicable",LOWER(TRIM('Meta import'!N21))="n/a",LOWER(TRIM('Meta import'!N21))="na",LOWER(TRIM('Meta import'!N21))="pending",LOWER(TRIM('Meta import'!N21))="unavailable",LOWER(TRIM('Meta import'!N21))="denied",LOWER(TRIM('Meta import'!N21))="none",LOWER(TRIM('Meta import'!N21))="tbd",LOWER(TRIM('Meta import'!N21))="to be determined",LOWER(TRIM('Meta import'!N21))="-")),"spend",IF(OR(OR(ISBLANK('Meta import'!O21),AND(ISTEXT('Meta import'!O21),'Meta import'!O21="")),OR(LOWER(TRIM('Meta import'!O21))="unknown",LOWER(TRIM('Meta import'!O21))="not applicable",LOWER(TRIM('Meta import'!O21))="n/a",LOWER(TRIM('Meta import'!O21))="na",LOWER(TRIM('Meta import'!O21))="pending",LOWER(TRIM('Meta import'!O21))="unavailable",LOWER(TRIM('Meta import'!O21))="denied",LOWER(TRIM('Meta import'!O21))="none",LOWER(TRIM('Meta import'!O21))="tbd",LOWER(TRIM('Meta import'!O21))="to be determined",LOWER(TRIM('Meta import'!O21))="-")),"impressions",IF(OR(OR(ISBLANK('Meta import'!P21),AND(ISTEXT('Meta import'!P21),'Meta import'!P21="")),OR(LOWER(TRIM('Meta import'!P21))="unknown",LOWER(TRIM('Meta import'!P21))="not applicable",LOWER(TRIM('Meta import'!P21))="n/a",LOWER(TRIM('Meta import'!P21))="na",LOWER(TRIM('Meta import'!P21))="pending",LOWER(TRIM('Meta import'!P21))="unavailable",LOWER(TRIM('Meta import'!P21))="denied",LOWER(TRIM('Meta import'!P21))="none",LOWER(TRIM('Meta import'!P21))="tbd",LOWER(TRIM('Meta import'!P21))="to be determined",LOWER(TRIM('Meta import'!P21))="-")),"link_clicks","platform_attributed_actions")))</x:f>
        <x:v>spend</x:v>
      </x:c>
      <x:c r="D553" t="str">
        <x:f>IF('Meta import'!A21="","",IF(OR(OR(ISBLANK('Meta import'!N21),AND(ISTEXT('Meta import'!N21),'Meta import'!N21="")),OR(ISBLANK('Meta import'!O21),AND(ISTEXT('Meta import'!O21),'Meta import'!O21="")),OR(ISBLANK('Meta import'!P21),AND(ISTEXT('Meta import'!P21),'Meta import'!P21="")),OR(ISBLANK('Meta import'!R21),AND(ISTEXT('Meta import'!R21),'Meta import'!R21=""))),"MISSING_OR_PLACEHOLDER",""))</x:f>
      </x:c>
      <x:c r="E553" t="str">
        <x:f>IF(D553="","","Hold")</x:f>
      </x:c>
      <x:c r="F553" t="str">
        <x:f>IF(D553="","","Repair the named source field and rerun.")</x:f>
      </x:c>
      <x:c r="G553" t="str">
        <x:f>IF(D553="","",B553&amp;" "&amp;C553&amp;" "&amp;D553)</x:f>
      </x:c>
    </x:row>
    <x:row r="554">
      <x:c r="A554" t="str">
        <x:v>meta</x:v>
      </x:c>
      <x:c r="B554" t="str">
        <x:f>IF('Meta import'!A22="","",'Meta import'!A22)</x:f>
      </x:c>
      <x:c r="C554" t="str">
        <x:f>IF(OR(OR(ISBLANK('Meta import'!N22),AND(ISTEXT('Meta import'!N22),'Meta import'!N22="")),OR(LOWER(TRIM('Meta import'!N22))="unknown",LOWER(TRIM('Meta import'!N22))="not applicable",LOWER(TRIM('Meta import'!N22))="n/a",LOWER(TRIM('Meta import'!N22))="na",LOWER(TRIM('Meta import'!N22))="pending",LOWER(TRIM('Meta import'!N22))="unavailable",LOWER(TRIM('Meta import'!N22))="denied",LOWER(TRIM('Meta import'!N22))="none",LOWER(TRIM('Meta import'!N22))="tbd",LOWER(TRIM('Meta import'!N22))="to be determined",LOWER(TRIM('Meta import'!N22))="-")),"spend",IF(OR(OR(ISBLANK('Meta import'!O22),AND(ISTEXT('Meta import'!O22),'Meta import'!O22="")),OR(LOWER(TRIM('Meta import'!O22))="unknown",LOWER(TRIM('Meta import'!O22))="not applicable",LOWER(TRIM('Meta import'!O22))="n/a",LOWER(TRIM('Meta import'!O22))="na",LOWER(TRIM('Meta import'!O22))="pending",LOWER(TRIM('Meta import'!O22))="unavailable",LOWER(TRIM('Meta import'!O22))="denied",LOWER(TRIM('Meta import'!O22))="none",LOWER(TRIM('Meta import'!O22))="tbd",LOWER(TRIM('Meta import'!O22))="to be determined",LOWER(TRIM('Meta import'!O22))="-")),"impressions",IF(OR(OR(ISBLANK('Meta import'!P22),AND(ISTEXT('Meta import'!P22),'Meta import'!P22="")),OR(LOWER(TRIM('Meta import'!P22))="unknown",LOWER(TRIM('Meta import'!P22))="not applicable",LOWER(TRIM('Meta import'!P22))="n/a",LOWER(TRIM('Meta import'!P22))="na",LOWER(TRIM('Meta import'!P22))="pending",LOWER(TRIM('Meta import'!P22))="unavailable",LOWER(TRIM('Meta import'!P22))="denied",LOWER(TRIM('Meta import'!P22))="none",LOWER(TRIM('Meta import'!P22))="tbd",LOWER(TRIM('Meta import'!P22))="to be determined",LOWER(TRIM('Meta import'!P22))="-")),"link_clicks","platform_attributed_actions")))</x:f>
        <x:v>spend</x:v>
      </x:c>
      <x:c r="D554" t="str">
        <x:f>IF('Meta import'!A22="","",IF(OR(OR(ISBLANK('Meta import'!N22),AND(ISTEXT('Meta import'!N22),'Meta import'!N22="")),OR(ISBLANK('Meta import'!O22),AND(ISTEXT('Meta import'!O22),'Meta import'!O22="")),OR(ISBLANK('Meta import'!P22),AND(ISTEXT('Meta import'!P22),'Meta import'!P22="")),OR(ISBLANK('Meta import'!R22),AND(ISTEXT('Meta import'!R22),'Meta import'!R22=""))),"MISSING_OR_PLACEHOLDER",""))</x:f>
      </x:c>
      <x:c r="E554" t="str">
        <x:f>IF(D554="","","Hold")</x:f>
      </x:c>
      <x:c r="F554" t="str">
        <x:f>IF(D554="","","Repair the named source field and rerun.")</x:f>
      </x:c>
      <x:c r="G554" t="str">
        <x:f>IF(D554="","",B554&amp;" "&amp;C554&amp;" "&amp;D554)</x:f>
      </x:c>
    </x:row>
    <x:row r="555">
      <x:c r="A555" t="str">
        <x:v>meta</x:v>
      </x:c>
      <x:c r="B555" t="str">
        <x:f>IF('Meta import'!A23="","",'Meta import'!A23)</x:f>
      </x:c>
      <x:c r="C555" t="str">
        <x:f>IF(OR(OR(ISBLANK('Meta import'!N23),AND(ISTEXT('Meta import'!N23),'Meta import'!N23="")),OR(LOWER(TRIM('Meta import'!N23))="unknown",LOWER(TRIM('Meta import'!N23))="not applicable",LOWER(TRIM('Meta import'!N23))="n/a",LOWER(TRIM('Meta import'!N23))="na",LOWER(TRIM('Meta import'!N23))="pending",LOWER(TRIM('Meta import'!N23))="unavailable",LOWER(TRIM('Meta import'!N23))="denied",LOWER(TRIM('Meta import'!N23))="none",LOWER(TRIM('Meta import'!N23))="tbd",LOWER(TRIM('Meta import'!N23))="to be determined",LOWER(TRIM('Meta import'!N23))="-")),"spend",IF(OR(OR(ISBLANK('Meta import'!O23),AND(ISTEXT('Meta import'!O23),'Meta import'!O23="")),OR(LOWER(TRIM('Meta import'!O23))="unknown",LOWER(TRIM('Meta import'!O23))="not applicable",LOWER(TRIM('Meta import'!O23))="n/a",LOWER(TRIM('Meta import'!O23))="na",LOWER(TRIM('Meta import'!O23))="pending",LOWER(TRIM('Meta import'!O23))="unavailable",LOWER(TRIM('Meta import'!O23))="denied",LOWER(TRIM('Meta import'!O23))="none",LOWER(TRIM('Meta import'!O23))="tbd",LOWER(TRIM('Meta import'!O23))="to be determined",LOWER(TRIM('Meta import'!O23))="-")),"impressions",IF(OR(OR(ISBLANK('Meta import'!P23),AND(ISTEXT('Meta import'!P23),'Meta import'!P23="")),OR(LOWER(TRIM('Meta import'!P23))="unknown",LOWER(TRIM('Meta import'!P23))="not applicable",LOWER(TRIM('Meta import'!P23))="n/a",LOWER(TRIM('Meta import'!P23))="na",LOWER(TRIM('Meta import'!P23))="pending",LOWER(TRIM('Meta import'!P23))="unavailable",LOWER(TRIM('Meta import'!P23))="denied",LOWER(TRIM('Meta import'!P23))="none",LOWER(TRIM('Meta import'!P23))="tbd",LOWER(TRIM('Meta import'!P23))="to be determined",LOWER(TRIM('Meta import'!P23))="-")),"link_clicks","platform_attributed_actions")))</x:f>
        <x:v>spend</x:v>
      </x:c>
      <x:c r="D555" t="str">
        <x:f>IF('Meta import'!A23="","",IF(OR(OR(ISBLANK('Meta import'!N23),AND(ISTEXT('Meta import'!N23),'Meta import'!N23="")),OR(ISBLANK('Meta import'!O23),AND(ISTEXT('Meta import'!O23),'Meta import'!O23="")),OR(ISBLANK('Meta import'!P23),AND(ISTEXT('Meta import'!P23),'Meta import'!P23="")),OR(ISBLANK('Meta import'!R23),AND(ISTEXT('Meta import'!R23),'Meta import'!R23=""))),"MISSING_OR_PLACEHOLDER",""))</x:f>
      </x:c>
      <x:c r="E555" t="str">
        <x:f>IF(D555="","","Hold")</x:f>
      </x:c>
      <x:c r="F555" t="str">
        <x:f>IF(D555="","","Repair the named source field and rerun.")</x:f>
      </x:c>
      <x:c r="G555" t="str">
        <x:f>IF(D555="","",B555&amp;" "&amp;C555&amp;" "&amp;D555)</x:f>
      </x:c>
    </x:row>
    <x:row r="556">
      <x:c r="A556" t="str">
        <x:v>meta</x:v>
      </x:c>
      <x:c r="B556" t="str">
        <x:f>IF('Meta import'!A24="","",'Meta import'!A24)</x:f>
      </x:c>
      <x:c r="C556" t="str">
        <x:f>IF(OR(OR(ISBLANK('Meta import'!N24),AND(ISTEXT('Meta import'!N24),'Meta import'!N24="")),OR(LOWER(TRIM('Meta import'!N24))="unknown",LOWER(TRIM('Meta import'!N24))="not applicable",LOWER(TRIM('Meta import'!N24))="n/a",LOWER(TRIM('Meta import'!N24))="na",LOWER(TRIM('Meta import'!N24))="pending",LOWER(TRIM('Meta import'!N24))="unavailable",LOWER(TRIM('Meta import'!N24))="denied",LOWER(TRIM('Meta import'!N24))="none",LOWER(TRIM('Meta import'!N24))="tbd",LOWER(TRIM('Meta import'!N24))="to be determined",LOWER(TRIM('Meta import'!N24))="-")),"spend",IF(OR(OR(ISBLANK('Meta import'!O24),AND(ISTEXT('Meta import'!O24),'Meta import'!O24="")),OR(LOWER(TRIM('Meta import'!O24))="unknown",LOWER(TRIM('Meta import'!O24))="not applicable",LOWER(TRIM('Meta import'!O24))="n/a",LOWER(TRIM('Meta import'!O24))="na",LOWER(TRIM('Meta import'!O24))="pending",LOWER(TRIM('Meta import'!O24))="unavailable",LOWER(TRIM('Meta import'!O24))="denied",LOWER(TRIM('Meta import'!O24))="none",LOWER(TRIM('Meta import'!O24))="tbd",LOWER(TRIM('Meta import'!O24))="to be determined",LOWER(TRIM('Meta import'!O24))="-")),"impressions",IF(OR(OR(ISBLANK('Meta import'!P24),AND(ISTEXT('Meta import'!P24),'Meta import'!P24="")),OR(LOWER(TRIM('Meta import'!P24))="unknown",LOWER(TRIM('Meta import'!P24))="not applicable",LOWER(TRIM('Meta import'!P24))="n/a",LOWER(TRIM('Meta import'!P24))="na",LOWER(TRIM('Meta import'!P24))="pending",LOWER(TRIM('Meta import'!P24))="unavailable",LOWER(TRIM('Meta import'!P24))="denied",LOWER(TRIM('Meta import'!P24))="none",LOWER(TRIM('Meta import'!P24))="tbd",LOWER(TRIM('Meta import'!P24))="to be determined",LOWER(TRIM('Meta import'!P24))="-")),"link_clicks","platform_attributed_actions")))</x:f>
        <x:v>spend</x:v>
      </x:c>
      <x:c r="D556" t="str">
        <x:f>IF('Meta import'!A24="","",IF(OR(OR(ISBLANK('Meta import'!N24),AND(ISTEXT('Meta import'!N24),'Meta import'!N24="")),OR(ISBLANK('Meta import'!O24),AND(ISTEXT('Meta import'!O24),'Meta import'!O24="")),OR(ISBLANK('Meta import'!P24),AND(ISTEXT('Meta import'!P24),'Meta import'!P24="")),OR(ISBLANK('Meta import'!R24),AND(ISTEXT('Meta import'!R24),'Meta import'!R24=""))),"MISSING_OR_PLACEHOLDER",""))</x:f>
      </x:c>
      <x:c r="E556" t="str">
        <x:f>IF(D556="","","Hold")</x:f>
      </x:c>
      <x:c r="F556" t="str">
        <x:f>IF(D556="","","Repair the named source field and rerun.")</x:f>
      </x:c>
      <x:c r="G556" t="str">
        <x:f>IF(D556="","",B556&amp;" "&amp;C556&amp;" "&amp;D556)</x:f>
      </x:c>
    </x:row>
    <x:row r="557">
      <x:c r="A557" t="str">
        <x:v>meta</x:v>
      </x:c>
      <x:c r="B557" t="str">
        <x:f>IF('Meta import'!A25="","",'Meta import'!A25)</x:f>
      </x:c>
      <x:c r="C557" t="str">
        <x:f>IF(OR(OR(ISBLANK('Meta import'!N25),AND(ISTEXT('Meta import'!N25),'Meta import'!N25="")),OR(LOWER(TRIM('Meta import'!N25))="unknown",LOWER(TRIM('Meta import'!N25))="not applicable",LOWER(TRIM('Meta import'!N25))="n/a",LOWER(TRIM('Meta import'!N25))="na",LOWER(TRIM('Meta import'!N25))="pending",LOWER(TRIM('Meta import'!N25))="unavailable",LOWER(TRIM('Meta import'!N25))="denied",LOWER(TRIM('Meta import'!N25))="none",LOWER(TRIM('Meta import'!N25))="tbd",LOWER(TRIM('Meta import'!N25))="to be determined",LOWER(TRIM('Meta import'!N25))="-")),"spend",IF(OR(OR(ISBLANK('Meta import'!O25),AND(ISTEXT('Meta import'!O25),'Meta import'!O25="")),OR(LOWER(TRIM('Meta import'!O25))="unknown",LOWER(TRIM('Meta import'!O25))="not applicable",LOWER(TRIM('Meta import'!O25))="n/a",LOWER(TRIM('Meta import'!O25))="na",LOWER(TRIM('Meta import'!O25))="pending",LOWER(TRIM('Meta import'!O25))="unavailable",LOWER(TRIM('Meta import'!O25))="denied",LOWER(TRIM('Meta import'!O25))="none",LOWER(TRIM('Meta import'!O25))="tbd",LOWER(TRIM('Meta import'!O25))="to be determined",LOWER(TRIM('Meta import'!O25))="-")),"impressions",IF(OR(OR(ISBLANK('Meta import'!P25),AND(ISTEXT('Meta import'!P25),'Meta import'!P25="")),OR(LOWER(TRIM('Meta import'!P25))="unknown",LOWER(TRIM('Meta import'!P25))="not applicable",LOWER(TRIM('Meta import'!P25))="n/a",LOWER(TRIM('Meta import'!P25))="na",LOWER(TRIM('Meta import'!P25))="pending",LOWER(TRIM('Meta import'!P25))="unavailable",LOWER(TRIM('Meta import'!P25))="denied",LOWER(TRIM('Meta import'!P25))="none",LOWER(TRIM('Meta import'!P25))="tbd",LOWER(TRIM('Meta import'!P25))="to be determined",LOWER(TRIM('Meta import'!P25))="-")),"link_clicks","platform_attributed_actions")))</x:f>
        <x:v>spend</x:v>
      </x:c>
      <x:c r="D557" t="str">
        <x:f>IF('Meta import'!A25="","",IF(OR(OR(ISBLANK('Meta import'!N25),AND(ISTEXT('Meta import'!N25),'Meta import'!N25="")),OR(ISBLANK('Meta import'!O25),AND(ISTEXT('Meta import'!O25),'Meta import'!O25="")),OR(ISBLANK('Meta import'!P25),AND(ISTEXT('Meta import'!P25),'Meta import'!P25="")),OR(ISBLANK('Meta import'!R25),AND(ISTEXT('Meta import'!R25),'Meta import'!R25=""))),"MISSING_OR_PLACEHOLDER",""))</x:f>
      </x:c>
      <x:c r="E557" t="str">
        <x:f>IF(D557="","","Hold")</x:f>
      </x:c>
      <x:c r="F557" t="str">
        <x:f>IF(D557="","","Repair the named source field and rerun.")</x:f>
      </x:c>
      <x:c r="G557" t="str">
        <x:f>IF(D557="","",B557&amp;" "&amp;C557&amp;" "&amp;D557)</x:f>
      </x:c>
    </x:row>
    <x:row r="558">
      <x:c r="A558" t="str">
        <x:v>meta</x:v>
      </x:c>
      <x:c r="B558" t="str">
        <x:f>IF('Meta import'!A26="","",'Meta import'!A26)</x:f>
      </x:c>
      <x:c r="C558" t="str">
        <x:f>IF(OR(OR(ISBLANK('Meta import'!N26),AND(ISTEXT('Meta import'!N26),'Meta import'!N26="")),OR(LOWER(TRIM('Meta import'!N26))="unknown",LOWER(TRIM('Meta import'!N26))="not applicable",LOWER(TRIM('Meta import'!N26))="n/a",LOWER(TRIM('Meta import'!N26))="na",LOWER(TRIM('Meta import'!N26))="pending",LOWER(TRIM('Meta import'!N26))="unavailable",LOWER(TRIM('Meta import'!N26))="denied",LOWER(TRIM('Meta import'!N26))="none",LOWER(TRIM('Meta import'!N26))="tbd",LOWER(TRIM('Meta import'!N26))="to be determined",LOWER(TRIM('Meta import'!N26))="-")),"spend",IF(OR(OR(ISBLANK('Meta import'!O26),AND(ISTEXT('Meta import'!O26),'Meta import'!O26="")),OR(LOWER(TRIM('Meta import'!O26))="unknown",LOWER(TRIM('Meta import'!O26))="not applicable",LOWER(TRIM('Meta import'!O26))="n/a",LOWER(TRIM('Meta import'!O26))="na",LOWER(TRIM('Meta import'!O26))="pending",LOWER(TRIM('Meta import'!O26))="unavailable",LOWER(TRIM('Meta import'!O26))="denied",LOWER(TRIM('Meta import'!O26))="none",LOWER(TRIM('Meta import'!O26))="tbd",LOWER(TRIM('Meta import'!O26))="to be determined",LOWER(TRIM('Meta import'!O26))="-")),"impressions",IF(OR(OR(ISBLANK('Meta import'!P26),AND(ISTEXT('Meta import'!P26),'Meta import'!P26="")),OR(LOWER(TRIM('Meta import'!P26))="unknown",LOWER(TRIM('Meta import'!P26))="not applicable",LOWER(TRIM('Meta import'!P26))="n/a",LOWER(TRIM('Meta import'!P26))="na",LOWER(TRIM('Meta import'!P26))="pending",LOWER(TRIM('Meta import'!P26))="unavailable",LOWER(TRIM('Meta import'!P26))="denied",LOWER(TRIM('Meta import'!P26))="none",LOWER(TRIM('Meta import'!P26))="tbd",LOWER(TRIM('Meta import'!P26))="to be determined",LOWER(TRIM('Meta import'!P26))="-")),"link_clicks","platform_attributed_actions")))</x:f>
        <x:v>spend</x:v>
      </x:c>
      <x:c r="D558" t="str">
        <x:f>IF('Meta import'!A26="","",IF(OR(OR(ISBLANK('Meta import'!N26),AND(ISTEXT('Meta import'!N26),'Meta import'!N26="")),OR(ISBLANK('Meta import'!O26),AND(ISTEXT('Meta import'!O26),'Meta import'!O26="")),OR(ISBLANK('Meta import'!P26),AND(ISTEXT('Meta import'!P26),'Meta import'!P26="")),OR(ISBLANK('Meta import'!R26),AND(ISTEXT('Meta import'!R26),'Meta import'!R26=""))),"MISSING_OR_PLACEHOLDER",""))</x:f>
      </x:c>
      <x:c r="E558" t="str">
        <x:f>IF(D558="","","Hold")</x:f>
      </x:c>
      <x:c r="F558" t="str">
        <x:f>IF(D558="","","Repair the named source field and rerun.")</x:f>
      </x:c>
      <x:c r="G558" t="str">
        <x:f>IF(D558="","",B558&amp;" "&amp;C558&amp;" "&amp;D558)</x:f>
      </x:c>
    </x:row>
    <x:row r="559">
      <x:c r="A559" t="str">
        <x:v>meta</x:v>
      </x:c>
      <x:c r="B559" t="str">
        <x:f>IF('Meta import'!A27="","",'Meta import'!A27)</x:f>
      </x:c>
      <x:c r="C559" t="str">
        <x:f>IF(OR(OR(ISBLANK('Meta import'!N27),AND(ISTEXT('Meta import'!N27),'Meta import'!N27="")),OR(LOWER(TRIM('Meta import'!N27))="unknown",LOWER(TRIM('Meta import'!N27))="not applicable",LOWER(TRIM('Meta import'!N27))="n/a",LOWER(TRIM('Meta import'!N27))="na",LOWER(TRIM('Meta import'!N27))="pending",LOWER(TRIM('Meta import'!N27))="unavailable",LOWER(TRIM('Meta import'!N27))="denied",LOWER(TRIM('Meta import'!N27))="none",LOWER(TRIM('Meta import'!N27))="tbd",LOWER(TRIM('Meta import'!N27))="to be determined",LOWER(TRIM('Meta import'!N27))="-")),"spend",IF(OR(OR(ISBLANK('Meta import'!O27),AND(ISTEXT('Meta import'!O27),'Meta import'!O27="")),OR(LOWER(TRIM('Meta import'!O27))="unknown",LOWER(TRIM('Meta import'!O27))="not applicable",LOWER(TRIM('Meta import'!O27))="n/a",LOWER(TRIM('Meta import'!O27))="na",LOWER(TRIM('Meta import'!O27))="pending",LOWER(TRIM('Meta import'!O27))="unavailable",LOWER(TRIM('Meta import'!O27))="denied",LOWER(TRIM('Meta import'!O27))="none",LOWER(TRIM('Meta import'!O27))="tbd",LOWER(TRIM('Meta import'!O27))="to be determined",LOWER(TRIM('Meta import'!O27))="-")),"impressions",IF(OR(OR(ISBLANK('Meta import'!P27),AND(ISTEXT('Meta import'!P27),'Meta import'!P27="")),OR(LOWER(TRIM('Meta import'!P27))="unknown",LOWER(TRIM('Meta import'!P27))="not applicable",LOWER(TRIM('Meta import'!P27))="n/a",LOWER(TRIM('Meta import'!P27))="na",LOWER(TRIM('Meta import'!P27))="pending",LOWER(TRIM('Meta import'!P27))="unavailable",LOWER(TRIM('Meta import'!P27))="denied",LOWER(TRIM('Meta import'!P27))="none",LOWER(TRIM('Meta import'!P27))="tbd",LOWER(TRIM('Meta import'!P27))="to be determined",LOWER(TRIM('Meta import'!P27))="-")),"link_clicks","platform_attributed_actions")))</x:f>
        <x:v>spend</x:v>
      </x:c>
      <x:c r="D559" t="str">
        <x:f>IF('Meta import'!A27="","",IF(OR(OR(ISBLANK('Meta import'!N27),AND(ISTEXT('Meta import'!N27),'Meta import'!N27="")),OR(ISBLANK('Meta import'!O27),AND(ISTEXT('Meta import'!O27),'Meta import'!O27="")),OR(ISBLANK('Meta import'!P27),AND(ISTEXT('Meta import'!P27),'Meta import'!P27="")),OR(ISBLANK('Meta import'!R27),AND(ISTEXT('Meta import'!R27),'Meta import'!R27=""))),"MISSING_OR_PLACEHOLDER",""))</x:f>
      </x:c>
      <x:c r="E559" t="str">
        <x:f>IF(D559="","","Hold")</x:f>
      </x:c>
      <x:c r="F559" t="str">
        <x:f>IF(D559="","","Repair the named source field and rerun.")</x:f>
      </x:c>
      <x:c r="G559" t="str">
        <x:f>IF(D559="","",B559&amp;" "&amp;C559&amp;" "&amp;D559)</x:f>
      </x:c>
    </x:row>
    <x:row r="560">
      <x:c r="A560" t="str">
        <x:v>meta</x:v>
      </x:c>
      <x:c r="B560" t="str">
        <x:f>IF('Meta import'!A28="","",'Meta import'!A28)</x:f>
      </x:c>
      <x:c r="C560" t="str">
        <x:f>IF(OR(OR(ISBLANK('Meta import'!N28),AND(ISTEXT('Meta import'!N28),'Meta import'!N28="")),OR(LOWER(TRIM('Meta import'!N28))="unknown",LOWER(TRIM('Meta import'!N28))="not applicable",LOWER(TRIM('Meta import'!N28))="n/a",LOWER(TRIM('Meta import'!N28))="na",LOWER(TRIM('Meta import'!N28))="pending",LOWER(TRIM('Meta import'!N28))="unavailable",LOWER(TRIM('Meta import'!N28))="denied",LOWER(TRIM('Meta import'!N28))="none",LOWER(TRIM('Meta import'!N28))="tbd",LOWER(TRIM('Meta import'!N28))="to be determined",LOWER(TRIM('Meta import'!N28))="-")),"spend",IF(OR(OR(ISBLANK('Meta import'!O28),AND(ISTEXT('Meta import'!O28),'Meta import'!O28="")),OR(LOWER(TRIM('Meta import'!O28))="unknown",LOWER(TRIM('Meta import'!O28))="not applicable",LOWER(TRIM('Meta import'!O28))="n/a",LOWER(TRIM('Meta import'!O28))="na",LOWER(TRIM('Meta import'!O28))="pending",LOWER(TRIM('Meta import'!O28))="unavailable",LOWER(TRIM('Meta import'!O28))="denied",LOWER(TRIM('Meta import'!O28))="none",LOWER(TRIM('Meta import'!O28))="tbd",LOWER(TRIM('Meta import'!O28))="to be determined",LOWER(TRIM('Meta import'!O28))="-")),"impressions",IF(OR(OR(ISBLANK('Meta import'!P28),AND(ISTEXT('Meta import'!P28),'Meta import'!P28="")),OR(LOWER(TRIM('Meta import'!P28))="unknown",LOWER(TRIM('Meta import'!P28))="not applicable",LOWER(TRIM('Meta import'!P28))="n/a",LOWER(TRIM('Meta import'!P28))="na",LOWER(TRIM('Meta import'!P28))="pending",LOWER(TRIM('Meta import'!P28))="unavailable",LOWER(TRIM('Meta import'!P28))="denied",LOWER(TRIM('Meta import'!P28))="none",LOWER(TRIM('Meta import'!P28))="tbd",LOWER(TRIM('Meta import'!P28))="to be determined",LOWER(TRIM('Meta import'!P28))="-")),"link_clicks","platform_attributed_actions")))</x:f>
        <x:v>spend</x:v>
      </x:c>
      <x:c r="D560" t="str">
        <x:f>IF('Meta import'!A28="","",IF(OR(OR(ISBLANK('Meta import'!N28),AND(ISTEXT('Meta import'!N28),'Meta import'!N28="")),OR(ISBLANK('Meta import'!O28),AND(ISTEXT('Meta import'!O28),'Meta import'!O28="")),OR(ISBLANK('Meta import'!P28),AND(ISTEXT('Meta import'!P28),'Meta import'!P28="")),OR(ISBLANK('Meta import'!R28),AND(ISTEXT('Meta import'!R28),'Meta import'!R28=""))),"MISSING_OR_PLACEHOLDER",""))</x:f>
      </x:c>
      <x:c r="E560" t="str">
        <x:f>IF(D560="","","Hold")</x:f>
      </x:c>
      <x:c r="F560" t="str">
        <x:f>IF(D560="","","Repair the named source field and rerun.")</x:f>
      </x:c>
      <x:c r="G560" t="str">
        <x:f>IF(D560="","",B560&amp;" "&amp;C560&amp;" "&amp;D560)</x:f>
      </x:c>
    </x:row>
    <x:row r="561">
      <x:c r="A561" t="str">
        <x:v>meta</x:v>
      </x:c>
      <x:c r="B561" t="str">
        <x:f>IF('Meta import'!A29="","",'Meta import'!A29)</x:f>
      </x:c>
      <x:c r="C561" t="str">
        <x:f>IF(OR(OR(ISBLANK('Meta import'!N29),AND(ISTEXT('Meta import'!N29),'Meta import'!N29="")),OR(LOWER(TRIM('Meta import'!N29))="unknown",LOWER(TRIM('Meta import'!N29))="not applicable",LOWER(TRIM('Meta import'!N29))="n/a",LOWER(TRIM('Meta import'!N29))="na",LOWER(TRIM('Meta import'!N29))="pending",LOWER(TRIM('Meta import'!N29))="unavailable",LOWER(TRIM('Meta import'!N29))="denied",LOWER(TRIM('Meta import'!N29))="none",LOWER(TRIM('Meta import'!N29))="tbd",LOWER(TRIM('Meta import'!N29))="to be determined",LOWER(TRIM('Meta import'!N29))="-")),"spend",IF(OR(OR(ISBLANK('Meta import'!O29),AND(ISTEXT('Meta import'!O29),'Meta import'!O29="")),OR(LOWER(TRIM('Meta import'!O29))="unknown",LOWER(TRIM('Meta import'!O29))="not applicable",LOWER(TRIM('Meta import'!O29))="n/a",LOWER(TRIM('Meta import'!O29))="na",LOWER(TRIM('Meta import'!O29))="pending",LOWER(TRIM('Meta import'!O29))="unavailable",LOWER(TRIM('Meta import'!O29))="denied",LOWER(TRIM('Meta import'!O29))="none",LOWER(TRIM('Meta import'!O29))="tbd",LOWER(TRIM('Meta import'!O29))="to be determined",LOWER(TRIM('Meta import'!O29))="-")),"impressions",IF(OR(OR(ISBLANK('Meta import'!P29),AND(ISTEXT('Meta import'!P29),'Meta import'!P29="")),OR(LOWER(TRIM('Meta import'!P29))="unknown",LOWER(TRIM('Meta import'!P29))="not applicable",LOWER(TRIM('Meta import'!P29))="n/a",LOWER(TRIM('Meta import'!P29))="na",LOWER(TRIM('Meta import'!P29))="pending",LOWER(TRIM('Meta import'!P29))="unavailable",LOWER(TRIM('Meta import'!P29))="denied",LOWER(TRIM('Meta import'!P29))="none",LOWER(TRIM('Meta import'!P29))="tbd",LOWER(TRIM('Meta import'!P29))="to be determined",LOWER(TRIM('Meta import'!P29))="-")),"link_clicks","platform_attributed_actions")))</x:f>
        <x:v>spend</x:v>
      </x:c>
      <x:c r="D561" t="str">
        <x:f>IF('Meta import'!A29="","",IF(OR(OR(ISBLANK('Meta import'!N29),AND(ISTEXT('Meta import'!N29),'Meta import'!N29="")),OR(ISBLANK('Meta import'!O29),AND(ISTEXT('Meta import'!O29),'Meta import'!O29="")),OR(ISBLANK('Meta import'!P29),AND(ISTEXT('Meta import'!P29),'Meta import'!P29="")),OR(ISBLANK('Meta import'!R29),AND(ISTEXT('Meta import'!R29),'Meta import'!R29=""))),"MISSING_OR_PLACEHOLDER",""))</x:f>
      </x:c>
      <x:c r="E561" t="str">
        <x:f>IF(D561="","","Hold")</x:f>
      </x:c>
      <x:c r="F561" t="str">
        <x:f>IF(D561="","","Repair the named source field and rerun.")</x:f>
      </x:c>
      <x:c r="G561" t="str">
        <x:f>IF(D561="","",B561&amp;" "&amp;C561&amp;" "&amp;D561)</x:f>
      </x:c>
    </x:row>
    <x:row r="562">
      <x:c r="A562" t="str">
        <x:v>meta</x:v>
      </x:c>
      <x:c r="B562" t="str">
        <x:f>IF('Meta import'!A30="","",'Meta import'!A30)</x:f>
      </x:c>
      <x:c r="C562" t="str">
        <x:f>IF(OR(OR(ISBLANK('Meta import'!N30),AND(ISTEXT('Meta import'!N30),'Meta import'!N30="")),OR(LOWER(TRIM('Meta import'!N30))="unknown",LOWER(TRIM('Meta import'!N30))="not applicable",LOWER(TRIM('Meta import'!N30))="n/a",LOWER(TRIM('Meta import'!N30))="na",LOWER(TRIM('Meta import'!N30))="pending",LOWER(TRIM('Meta import'!N30))="unavailable",LOWER(TRIM('Meta import'!N30))="denied",LOWER(TRIM('Meta import'!N30))="none",LOWER(TRIM('Meta import'!N30))="tbd",LOWER(TRIM('Meta import'!N30))="to be determined",LOWER(TRIM('Meta import'!N30))="-")),"spend",IF(OR(OR(ISBLANK('Meta import'!O30),AND(ISTEXT('Meta import'!O30),'Meta import'!O30="")),OR(LOWER(TRIM('Meta import'!O30))="unknown",LOWER(TRIM('Meta import'!O30))="not applicable",LOWER(TRIM('Meta import'!O30))="n/a",LOWER(TRIM('Meta import'!O30))="na",LOWER(TRIM('Meta import'!O30))="pending",LOWER(TRIM('Meta import'!O30))="unavailable",LOWER(TRIM('Meta import'!O30))="denied",LOWER(TRIM('Meta import'!O30))="none",LOWER(TRIM('Meta import'!O30))="tbd",LOWER(TRIM('Meta import'!O30))="to be determined",LOWER(TRIM('Meta import'!O30))="-")),"impressions",IF(OR(OR(ISBLANK('Meta import'!P30),AND(ISTEXT('Meta import'!P30),'Meta import'!P30="")),OR(LOWER(TRIM('Meta import'!P30))="unknown",LOWER(TRIM('Meta import'!P30))="not applicable",LOWER(TRIM('Meta import'!P30))="n/a",LOWER(TRIM('Meta import'!P30))="na",LOWER(TRIM('Meta import'!P30))="pending",LOWER(TRIM('Meta import'!P30))="unavailable",LOWER(TRIM('Meta import'!P30))="denied",LOWER(TRIM('Meta import'!P30))="none",LOWER(TRIM('Meta import'!P30))="tbd",LOWER(TRIM('Meta import'!P30))="to be determined",LOWER(TRIM('Meta import'!P30))="-")),"link_clicks","platform_attributed_actions")))</x:f>
        <x:v>spend</x:v>
      </x:c>
      <x:c r="D562" t="str">
        <x:f>IF('Meta import'!A30="","",IF(OR(OR(ISBLANK('Meta import'!N30),AND(ISTEXT('Meta import'!N30),'Meta import'!N30="")),OR(ISBLANK('Meta import'!O30),AND(ISTEXT('Meta import'!O30),'Meta import'!O30="")),OR(ISBLANK('Meta import'!P30),AND(ISTEXT('Meta import'!P30),'Meta import'!P30="")),OR(ISBLANK('Meta import'!R30),AND(ISTEXT('Meta import'!R30),'Meta import'!R30=""))),"MISSING_OR_PLACEHOLDER",""))</x:f>
      </x:c>
      <x:c r="E562" t="str">
        <x:f>IF(D562="","","Hold")</x:f>
      </x:c>
      <x:c r="F562" t="str">
        <x:f>IF(D562="","","Repair the named source field and rerun.")</x:f>
      </x:c>
      <x:c r="G562" t="str">
        <x:f>IF(D562="","",B562&amp;" "&amp;C562&amp;" "&amp;D562)</x:f>
      </x:c>
    </x:row>
    <x:row r="563">
      <x:c r="A563" t="str">
        <x:v>meta</x:v>
      </x:c>
      <x:c r="B563" t="str">
        <x:f>IF('Meta import'!A31="","",'Meta import'!A31)</x:f>
      </x:c>
      <x:c r="C563" t="str">
        <x:f>IF(OR(OR(ISBLANK('Meta import'!N31),AND(ISTEXT('Meta import'!N31),'Meta import'!N31="")),OR(LOWER(TRIM('Meta import'!N31))="unknown",LOWER(TRIM('Meta import'!N31))="not applicable",LOWER(TRIM('Meta import'!N31))="n/a",LOWER(TRIM('Meta import'!N31))="na",LOWER(TRIM('Meta import'!N31))="pending",LOWER(TRIM('Meta import'!N31))="unavailable",LOWER(TRIM('Meta import'!N31))="denied",LOWER(TRIM('Meta import'!N31))="none",LOWER(TRIM('Meta import'!N31))="tbd",LOWER(TRIM('Meta import'!N31))="to be determined",LOWER(TRIM('Meta import'!N31))="-")),"spend",IF(OR(OR(ISBLANK('Meta import'!O31),AND(ISTEXT('Meta import'!O31),'Meta import'!O31="")),OR(LOWER(TRIM('Meta import'!O31))="unknown",LOWER(TRIM('Meta import'!O31))="not applicable",LOWER(TRIM('Meta import'!O31))="n/a",LOWER(TRIM('Meta import'!O31))="na",LOWER(TRIM('Meta import'!O31))="pending",LOWER(TRIM('Meta import'!O31))="unavailable",LOWER(TRIM('Meta import'!O31))="denied",LOWER(TRIM('Meta import'!O31))="none",LOWER(TRIM('Meta import'!O31))="tbd",LOWER(TRIM('Meta import'!O31))="to be determined",LOWER(TRIM('Meta import'!O31))="-")),"impressions",IF(OR(OR(ISBLANK('Meta import'!P31),AND(ISTEXT('Meta import'!P31),'Meta import'!P31="")),OR(LOWER(TRIM('Meta import'!P31))="unknown",LOWER(TRIM('Meta import'!P31))="not applicable",LOWER(TRIM('Meta import'!P31))="n/a",LOWER(TRIM('Meta import'!P31))="na",LOWER(TRIM('Meta import'!P31))="pending",LOWER(TRIM('Meta import'!P31))="unavailable",LOWER(TRIM('Meta import'!P31))="denied",LOWER(TRIM('Meta import'!P31))="none",LOWER(TRIM('Meta import'!P31))="tbd",LOWER(TRIM('Meta import'!P31))="to be determined",LOWER(TRIM('Meta import'!P31))="-")),"link_clicks","platform_attributed_actions")))</x:f>
        <x:v>spend</x:v>
      </x:c>
      <x:c r="D563" t="str">
        <x:f>IF('Meta import'!A31="","",IF(OR(OR(ISBLANK('Meta import'!N31),AND(ISTEXT('Meta import'!N31),'Meta import'!N31="")),OR(ISBLANK('Meta import'!O31),AND(ISTEXT('Meta import'!O31),'Meta import'!O31="")),OR(ISBLANK('Meta import'!P31),AND(ISTEXT('Meta import'!P31),'Meta import'!P31="")),OR(ISBLANK('Meta import'!R31),AND(ISTEXT('Meta import'!R31),'Meta import'!R31=""))),"MISSING_OR_PLACEHOLDER",""))</x:f>
      </x:c>
      <x:c r="E563" t="str">
        <x:f>IF(D563="","","Hold")</x:f>
      </x:c>
      <x:c r="F563" t="str">
        <x:f>IF(D563="","","Repair the named source field and rerun.")</x:f>
      </x:c>
      <x:c r="G563" t="str">
        <x:f>IF(D563="","",B563&amp;" "&amp;C563&amp;" "&amp;D563)</x:f>
      </x:c>
    </x:row>
    <x:row r="564">
      <x:c r="A564" t="str">
        <x:v>meta</x:v>
      </x:c>
      <x:c r="B564" t="str">
        <x:f>IF('Meta import'!A32="","",'Meta import'!A32)</x:f>
      </x:c>
      <x:c r="C564" t="str">
        <x:f>IF(OR(OR(ISBLANK('Meta import'!N32),AND(ISTEXT('Meta import'!N32),'Meta import'!N32="")),OR(LOWER(TRIM('Meta import'!N32))="unknown",LOWER(TRIM('Meta import'!N32))="not applicable",LOWER(TRIM('Meta import'!N32))="n/a",LOWER(TRIM('Meta import'!N32))="na",LOWER(TRIM('Meta import'!N32))="pending",LOWER(TRIM('Meta import'!N32))="unavailable",LOWER(TRIM('Meta import'!N32))="denied",LOWER(TRIM('Meta import'!N32))="none",LOWER(TRIM('Meta import'!N32))="tbd",LOWER(TRIM('Meta import'!N32))="to be determined",LOWER(TRIM('Meta import'!N32))="-")),"spend",IF(OR(OR(ISBLANK('Meta import'!O32),AND(ISTEXT('Meta import'!O32),'Meta import'!O32="")),OR(LOWER(TRIM('Meta import'!O32))="unknown",LOWER(TRIM('Meta import'!O32))="not applicable",LOWER(TRIM('Meta import'!O32))="n/a",LOWER(TRIM('Meta import'!O32))="na",LOWER(TRIM('Meta import'!O32))="pending",LOWER(TRIM('Meta import'!O32))="unavailable",LOWER(TRIM('Meta import'!O32))="denied",LOWER(TRIM('Meta import'!O32))="none",LOWER(TRIM('Meta import'!O32))="tbd",LOWER(TRIM('Meta import'!O32))="to be determined",LOWER(TRIM('Meta import'!O32))="-")),"impressions",IF(OR(OR(ISBLANK('Meta import'!P32),AND(ISTEXT('Meta import'!P32),'Meta import'!P32="")),OR(LOWER(TRIM('Meta import'!P32))="unknown",LOWER(TRIM('Meta import'!P32))="not applicable",LOWER(TRIM('Meta import'!P32))="n/a",LOWER(TRIM('Meta import'!P32))="na",LOWER(TRIM('Meta import'!P32))="pending",LOWER(TRIM('Meta import'!P32))="unavailable",LOWER(TRIM('Meta import'!P32))="denied",LOWER(TRIM('Meta import'!P32))="none",LOWER(TRIM('Meta import'!P32))="tbd",LOWER(TRIM('Meta import'!P32))="to be determined",LOWER(TRIM('Meta import'!P32))="-")),"link_clicks","platform_attributed_actions")))</x:f>
        <x:v>spend</x:v>
      </x:c>
      <x:c r="D564" t="str">
        <x:f>IF('Meta import'!A32="","",IF(OR(OR(ISBLANK('Meta import'!N32),AND(ISTEXT('Meta import'!N32),'Meta import'!N32="")),OR(ISBLANK('Meta import'!O32),AND(ISTEXT('Meta import'!O32),'Meta import'!O32="")),OR(ISBLANK('Meta import'!P32),AND(ISTEXT('Meta import'!P32),'Meta import'!P32="")),OR(ISBLANK('Meta import'!R32),AND(ISTEXT('Meta import'!R32),'Meta import'!R32=""))),"MISSING_OR_PLACEHOLDER",""))</x:f>
      </x:c>
      <x:c r="E564" t="str">
        <x:f>IF(D564="","","Hold")</x:f>
      </x:c>
      <x:c r="F564" t="str">
        <x:f>IF(D564="","","Repair the named source field and rerun.")</x:f>
      </x:c>
      <x:c r="G564" t="str">
        <x:f>IF(D564="","",B564&amp;" "&amp;C564&amp;" "&amp;D564)</x:f>
      </x:c>
    </x:row>
    <x:row r="565">
      <x:c r="A565" t="str">
        <x:v>meta</x:v>
      </x:c>
      <x:c r="B565" t="str">
        <x:f>IF('Meta import'!A33="","",'Meta import'!A33)</x:f>
      </x:c>
      <x:c r="C565" t="str">
        <x:f>IF(OR(OR(ISBLANK('Meta import'!N33),AND(ISTEXT('Meta import'!N33),'Meta import'!N33="")),OR(LOWER(TRIM('Meta import'!N33))="unknown",LOWER(TRIM('Meta import'!N33))="not applicable",LOWER(TRIM('Meta import'!N33))="n/a",LOWER(TRIM('Meta import'!N33))="na",LOWER(TRIM('Meta import'!N33))="pending",LOWER(TRIM('Meta import'!N33))="unavailable",LOWER(TRIM('Meta import'!N33))="denied",LOWER(TRIM('Meta import'!N33))="none",LOWER(TRIM('Meta import'!N33))="tbd",LOWER(TRIM('Meta import'!N33))="to be determined",LOWER(TRIM('Meta import'!N33))="-")),"spend",IF(OR(OR(ISBLANK('Meta import'!O33),AND(ISTEXT('Meta import'!O33),'Meta import'!O33="")),OR(LOWER(TRIM('Meta import'!O33))="unknown",LOWER(TRIM('Meta import'!O33))="not applicable",LOWER(TRIM('Meta import'!O33))="n/a",LOWER(TRIM('Meta import'!O33))="na",LOWER(TRIM('Meta import'!O33))="pending",LOWER(TRIM('Meta import'!O33))="unavailable",LOWER(TRIM('Meta import'!O33))="denied",LOWER(TRIM('Meta import'!O33))="none",LOWER(TRIM('Meta import'!O33))="tbd",LOWER(TRIM('Meta import'!O33))="to be determined",LOWER(TRIM('Meta import'!O33))="-")),"impressions",IF(OR(OR(ISBLANK('Meta import'!P33),AND(ISTEXT('Meta import'!P33),'Meta import'!P33="")),OR(LOWER(TRIM('Meta import'!P33))="unknown",LOWER(TRIM('Meta import'!P33))="not applicable",LOWER(TRIM('Meta import'!P33))="n/a",LOWER(TRIM('Meta import'!P33))="na",LOWER(TRIM('Meta import'!P33))="pending",LOWER(TRIM('Meta import'!P33))="unavailable",LOWER(TRIM('Meta import'!P33))="denied",LOWER(TRIM('Meta import'!P33))="none",LOWER(TRIM('Meta import'!P33))="tbd",LOWER(TRIM('Meta import'!P33))="to be determined",LOWER(TRIM('Meta import'!P33))="-")),"link_clicks","platform_attributed_actions")))</x:f>
        <x:v>spend</x:v>
      </x:c>
      <x:c r="D565" t="str">
        <x:f>IF('Meta import'!A33="","",IF(OR(OR(ISBLANK('Meta import'!N33),AND(ISTEXT('Meta import'!N33),'Meta import'!N33="")),OR(ISBLANK('Meta import'!O33),AND(ISTEXT('Meta import'!O33),'Meta import'!O33="")),OR(ISBLANK('Meta import'!P33),AND(ISTEXT('Meta import'!P33),'Meta import'!P33="")),OR(ISBLANK('Meta import'!R33),AND(ISTEXT('Meta import'!R33),'Meta import'!R33=""))),"MISSING_OR_PLACEHOLDER",""))</x:f>
      </x:c>
      <x:c r="E565" t="str">
        <x:f>IF(D565="","","Hold")</x:f>
      </x:c>
      <x:c r="F565" t="str">
        <x:f>IF(D565="","","Repair the named source field and rerun.")</x:f>
      </x:c>
      <x:c r="G565" t="str">
        <x:f>IF(D565="","",B565&amp;" "&amp;C565&amp;" "&amp;D565)</x:f>
      </x:c>
    </x:row>
    <x:row r="566">
      <x:c r="A566" t="str">
        <x:v>meta</x:v>
      </x:c>
      <x:c r="B566" t="str">
        <x:f>IF('Meta import'!A34="","",'Meta import'!A34)</x:f>
      </x:c>
      <x:c r="C566" t="str">
        <x:f>IF(OR(OR(ISBLANK('Meta import'!N34),AND(ISTEXT('Meta import'!N34),'Meta import'!N34="")),OR(LOWER(TRIM('Meta import'!N34))="unknown",LOWER(TRIM('Meta import'!N34))="not applicable",LOWER(TRIM('Meta import'!N34))="n/a",LOWER(TRIM('Meta import'!N34))="na",LOWER(TRIM('Meta import'!N34))="pending",LOWER(TRIM('Meta import'!N34))="unavailable",LOWER(TRIM('Meta import'!N34))="denied",LOWER(TRIM('Meta import'!N34))="none",LOWER(TRIM('Meta import'!N34))="tbd",LOWER(TRIM('Meta import'!N34))="to be determined",LOWER(TRIM('Meta import'!N34))="-")),"spend",IF(OR(OR(ISBLANK('Meta import'!O34),AND(ISTEXT('Meta import'!O34),'Meta import'!O34="")),OR(LOWER(TRIM('Meta import'!O34))="unknown",LOWER(TRIM('Meta import'!O34))="not applicable",LOWER(TRIM('Meta import'!O34))="n/a",LOWER(TRIM('Meta import'!O34))="na",LOWER(TRIM('Meta import'!O34))="pending",LOWER(TRIM('Meta import'!O34))="unavailable",LOWER(TRIM('Meta import'!O34))="denied",LOWER(TRIM('Meta import'!O34))="none",LOWER(TRIM('Meta import'!O34))="tbd",LOWER(TRIM('Meta import'!O34))="to be determined",LOWER(TRIM('Meta import'!O34))="-")),"impressions",IF(OR(OR(ISBLANK('Meta import'!P34),AND(ISTEXT('Meta import'!P34),'Meta import'!P34="")),OR(LOWER(TRIM('Meta import'!P34))="unknown",LOWER(TRIM('Meta import'!P34))="not applicable",LOWER(TRIM('Meta import'!P34))="n/a",LOWER(TRIM('Meta import'!P34))="na",LOWER(TRIM('Meta import'!P34))="pending",LOWER(TRIM('Meta import'!P34))="unavailable",LOWER(TRIM('Meta import'!P34))="denied",LOWER(TRIM('Meta import'!P34))="none",LOWER(TRIM('Meta import'!P34))="tbd",LOWER(TRIM('Meta import'!P34))="to be determined",LOWER(TRIM('Meta import'!P34))="-")),"link_clicks","platform_attributed_actions")))</x:f>
        <x:v>spend</x:v>
      </x:c>
      <x:c r="D566" t="str">
        <x:f>IF('Meta import'!A34="","",IF(OR(OR(ISBLANK('Meta import'!N34),AND(ISTEXT('Meta import'!N34),'Meta import'!N34="")),OR(ISBLANK('Meta import'!O34),AND(ISTEXT('Meta import'!O34),'Meta import'!O34="")),OR(ISBLANK('Meta import'!P34),AND(ISTEXT('Meta import'!P34),'Meta import'!P34="")),OR(ISBLANK('Meta import'!R34),AND(ISTEXT('Meta import'!R34),'Meta import'!R34=""))),"MISSING_OR_PLACEHOLDER",""))</x:f>
      </x:c>
      <x:c r="E566" t="str">
        <x:f>IF(D566="","","Hold")</x:f>
      </x:c>
      <x:c r="F566" t="str">
        <x:f>IF(D566="","","Repair the named source field and rerun.")</x:f>
      </x:c>
      <x:c r="G566" t="str">
        <x:f>IF(D566="","",B566&amp;" "&amp;C566&amp;" "&amp;D566)</x:f>
      </x:c>
    </x:row>
    <x:row r="567">
      <x:c r="A567" t="str">
        <x:v>meta</x:v>
      </x:c>
      <x:c r="B567" t="str">
        <x:f>IF('Meta import'!A35="","",'Meta import'!A35)</x:f>
      </x:c>
      <x:c r="C567" t="str">
        <x:f>IF(OR(OR(ISBLANK('Meta import'!N35),AND(ISTEXT('Meta import'!N35),'Meta import'!N35="")),OR(LOWER(TRIM('Meta import'!N35))="unknown",LOWER(TRIM('Meta import'!N35))="not applicable",LOWER(TRIM('Meta import'!N35))="n/a",LOWER(TRIM('Meta import'!N35))="na",LOWER(TRIM('Meta import'!N35))="pending",LOWER(TRIM('Meta import'!N35))="unavailable",LOWER(TRIM('Meta import'!N35))="denied",LOWER(TRIM('Meta import'!N35))="none",LOWER(TRIM('Meta import'!N35))="tbd",LOWER(TRIM('Meta import'!N35))="to be determined",LOWER(TRIM('Meta import'!N35))="-")),"spend",IF(OR(OR(ISBLANK('Meta import'!O35),AND(ISTEXT('Meta import'!O35),'Meta import'!O35="")),OR(LOWER(TRIM('Meta import'!O35))="unknown",LOWER(TRIM('Meta import'!O35))="not applicable",LOWER(TRIM('Meta import'!O35))="n/a",LOWER(TRIM('Meta import'!O35))="na",LOWER(TRIM('Meta import'!O35))="pending",LOWER(TRIM('Meta import'!O35))="unavailable",LOWER(TRIM('Meta import'!O35))="denied",LOWER(TRIM('Meta import'!O35))="none",LOWER(TRIM('Meta import'!O35))="tbd",LOWER(TRIM('Meta import'!O35))="to be determined",LOWER(TRIM('Meta import'!O35))="-")),"impressions",IF(OR(OR(ISBLANK('Meta import'!P35),AND(ISTEXT('Meta import'!P35),'Meta import'!P35="")),OR(LOWER(TRIM('Meta import'!P35))="unknown",LOWER(TRIM('Meta import'!P35))="not applicable",LOWER(TRIM('Meta import'!P35))="n/a",LOWER(TRIM('Meta import'!P35))="na",LOWER(TRIM('Meta import'!P35))="pending",LOWER(TRIM('Meta import'!P35))="unavailable",LOWER(TRIM('Meta import'!P35))="denied",LOWER(TRIM('Meta import'!P35))="none",LOWER(TRIM('Meta import'!P35))="tbd",LOWER(TRIM('Meta import'!P35))="to be determined",LOWER(TRIM('Meta import'!P35))="-")),"link_clicks","platform_attributed_actions")))</x:f>
        <x:v>spend</x:v>
      </x:c>
      <x:c r="D567" t="str">
        <x:f>IF('Meta import'!A35="","",IF(OR(OR(ISBLANK('Meta import'!N35),AND(ISTEXT('Meta import'!N35),'Meta import'!N35="")),OR(ISBLANK('Meta import'!O35),AND(ISTEXT('Meta import'!O35),'Meta import'!O35="")),OR(ISBLANK('Meta import'!P35),AND(ISTEXT('Meta import'!P35),'Meta import'!P35="")),OR(ISBLANK('Meta import'!R35),AND(ISTEXT('Meta import'!R35),'Meta import'!R35=""))),"MISSING_OR_PLACEHOLDER",""))</x:f>
      </x:c>
      <x:c r="E567" t="str">
        <x:f>IF(D567="","","Hold")</x:f>
      </x:c>
      <x:c r="F567" t="str">
        <x:f>IF(D567="","","Repair the named source field and rerun.")</x:f>
      </x:c>
      <x:c r="G567" t="str">
        <x:f>IF(D567="","",B567&amp;" "&amp;C567&amp;" "&amp;D567)</x:f>
      </x:c>
    </x:row>
    <x:row r="568">
      <x:c r="A568" t="str">
        <x:v>meta</x:v>
      </x:c>
      <x:c r="B568" t="str">
        <x:f>IF('Meta import'!A36="","",'Meta import'!A36)</x:f>
      </x:c>
      <x:c r="C568" t="str">
        <x:f>IF(OR(OR(ISBLANK('Meta import'!N36),AND(ISTEXT('Meta import'!N36),'Meta import'!N36="")),OR(LOWER(TRIM('Meta import'!N36))="unknown",LOWER(TRIM('Meta import'!N36))="not applicable",LOWER(TRIM('Meta import'!N36))="n/a",LOWER(TRIM('Meta import'!N36))="na",LOWER(TRIM('Meta import'!N36))="pending",LOWER(TRIM('Meta import'!N36))="unavailable",LOWER(TRIM('Meta import'!N36))="denied",LOWER(TRIM('Meta import'!N36))="none",LOWER(TRIM('Meta import'!N36))="tbd",LOWER(TRIM('Meta import'!N36))="to be determined",LOWER(TRIM('Meta import'!N36))="-")),"spend",IF(OR(OR(ISBLANK('Meta import'!O36),AND(ISTEXT('Meta import'!O36),'Meta import'!O36="")),OR(LOWER(TRIM('Meta import'!O36))="unknown",LOWER(TRIM('Meta import'!O36))="not applicable",LOWER(TRIM('Meta import'!O36))="n/a",LOWER(TRIM('Meta import'!O36))="na",LOWER(TRIM('Meta import'!O36))="pending",LOWER(TRIM('Meta import'!O36))="unavailable",LOWER(TRIM('Meta import'!O36))="denied",LOWER(TRIM('Meta import'!O36))="none",LOWER(TRIM('Meta import'!O36))="tbd",LOWER(TRIM('Meta import'!O36))="to be determined",LOWER(TRIM('Meta import'!O36))="-")),"impressions",IF(OR(OR(ISBLANK('Meta import'!P36),AND(ISTEXT('Meta import'!P36),'Meta import'!P36="")),OR(LOWER(TRIM('Meta import'!P36))="unknown",LOWER(TRIM('Meta import'!P36))="not applicable",LOWER(TRIM('Meta import'!P36))="n/a",LOWER(TRIM('Meta import'!P36))="na",LOWER(TRIM('Meta import'!P36))="pending",LOWER(TRIM('Meta import'!P36))="unavailable",LOWER(TRIM('Meta import'!P36))="denied",LOWER(TRIM('Meta import'!P36))="none",LOWER(TRIM('Meta import'!P36))="tbd",LOWER(TRIM('Meta import'!P36))="to be determined",LOWER(TRIM('Meta import'!P36))="-")),"link_clicks","platform_attributed_actions")))</x:f>
        <x:v>spend</x:v>
      </x:c>
      <x:c r="D568" t="str">
        <x:f>IF('Meta import'!A36="","",IF(OR(OR(ISBLANK('Meta import'!N36),AND(ISTEXT('Meta import'!N36),'Meta import'!N36="")),OR(ISBLANK('Meta import'!O36),AND(ISTEXT('Meta import'!O36),'Meta import'!O36="")),OR(ISBLANK('Meta import'!P36),AND(ISTEXT('Meta import'!P36),'Meta import'!P36="")),OR(ISBLANK('Meta import'!R36),AND(ISTEXT('Meta import'!R36),'Meta import'!R36=""))),"MISSING_OR_PLACEHOLDER",""))</x:f>
      </x:c>
      <x:c r="E568" t="str">
        <x:f>IF(D568="","","Hold")</x:f>
      </x:c>
      <x:c r="F568" t="str">
        <x:f>IF(D568="","","Repair the named source field and rerun.")</x:f>
      </x:c>
      <x:c r="G568" t="str">
        <x:f>IF(D568="","",B568&amp;" "&amp;C568&amp;" "&amp;D568)</x:f>
      </x:c>
    </x:row>
    <x:row r="569">
      <x:c r="A569" t="str">
        <x:v>meta</x:v>
      </x:c>
      <x:c r="B569" t="str">
        <x:f>IF('Meta import'!A37="","",'Meta import'!A37)</x:f>
      </x:c>
      <x:c r="C569" t="str">
        <x:f>IF(OR(OR(ISBLANK('Meta import'!N37),AND(ISTEXT('Meta import'!N37),'Meta import'!N37="")),OR(LOWER(TRIM('Meta import'!N37))="unknown",LOWER(TRIM('Meta import'!N37))="not applicable",LOWER(TRIM('Meta import'!N37))="n/a",LOWER(TRIM('Meta import'!N37))="na",LOWER(TRIM('Meta import'!N37))="pending",LOWER(TRIM('Meta import'!N37))="unavailable",LOWER(TRIM('Meta import'!N37))="denied",LOWER(TRIM('Meta import'!N37))="none",LOWER(TRIM('Meta import'!N37))="tbd",LOWER(TRIM('Meta import'!N37))="to be determined",LOWER(TRIM('Meta import'!N37))="-")),"spend",IF(OR(OR(ISBLANK('Meta import'!O37),AND(ISTEXT('Meta import'!O37),'Meta import'!O37="")),OR(LOWER(TRIM('Meta import'!O37))="unknown",LOWER(TRIM('Meta import'!O37))="not applicable",LOWER(TRIM('Meta import'!O37))="n/a",LOWER(TRIM('Meta import'!O37))="na",LOWER(TRIM('Meta import'!O37))="pending",LOWER(TRIM('Meta import'!O37))="unavailable",LOWER(TRIM('Meta import'!O37))="denied",LOWER(TRIM('Meta import'!O37))="none",LOWER(TRIM('Meta import'!O37))="tbd",LOWER(TRIM('Meta import'!O37))="to be determined",LOWER(TRIM('Meta import'!O37))="-")),"impressions",IF(OR(OR(ISBLANK('Meta import'!P37),AND(ISTEXT('Meta import'!P37),'Meta import'!P37="")),OR(LOWER(TRIM('Meta import'!P37))="unknown",LOWER(TRIM('Meta import'!P37))="not applicable",LOWER(TRIM('Meta import'!P37))="n/a",LOWER(TRIM('Meta import'!P37))="na",LOWER(TRIM('Meta import'!P37))="pending",LOWER(TRIM('Meta import'!P37))="unavailable",LOWER(TRIM('Meta import'!P37))="denied",LOWER(TRIM('Meta import'!P37))="none",LOWER(TRIM('Meta import'!P37))="tbd",LOWER(TRIM('Meta import'!P37))="to be determined",LOWER(TRIM('Meta import'!P37))="-")),"link_clicks","platform_attributed_actions")))</x:f>
        <x:v>spend</x:v>
      </x:c>
      <x:c r="D569" t="str">
        <x:f>IF('Meta import'!A37="","",IF(OR(OR(ISBLANK('Meta import'!N37),AND(ISTEXT('Meta import'!N37),'Meta import'!N37="")),OR(ISBLANK('Meta import'!O37),AND(ISTEXT('Meta import'!O37),'Meta import'!O37="")),OR(ISBLANK('Meta import'!P37),AND(ISTEXT('Meta import'!P37),'Meta import'!P37="")),OR(ISBLANK('Meta import'!R37),AND(ISTEXT('Meta import'!R37),'Meta import'!R37=""))),"MISSING_OR_PLACEHOLDER",""))</x:f>
      </x:c>
      <x:c r="E569" t="str">
        <x:f>IF(D569="","","Hold")</x:f>
      </x:c>
      <x:c r="F569" t="str">
        <x:f>IF(D569="","","Repair the named source field and rerun.")</x:f>
      </x:c>
      <x:c r="G569" t="str">
        <x:f>IF(D569="","",B569&amp;" "&amp;C569&amp;" "&amp;D569)</x:f>
      </x:c>
    </x:row>
    <x:row r="570">
      <x:c r="A570" t="str">
        <x:v>meta</x:v>
      </x:c>
      <x:c r="B570" t="str">
        <x:f>IF('Meta import'!A38="","",'Meta import'!A38)</x:f>
      </x:c>
      <x:c r="C570" t="str">
        <x:f>IF(OR(OR(ISBLANK('Meta import'!N38),AND(ISTEXT('Meta import'!N38),'Meta import'!N38="")),OR(LOWER(TRIM('Meta import'!N38))="unknown",LOWER(TRIM('Meta import'!N38))="not applicable",LOWER(TRIM('Meta import'!N38))="n/a",LOWER(TRIM('Meta import'!N38))="na",LOWER(TRIM('Meta import'!N38))="pending",LOWER(TRIM('Meta import'!N38))="unavailable",LOWER(TRIM('Meta import'!N38))="denied",LOWER(TRIM('Meta import'!N38))="none",LOWER(TRIM('Meta import'!N38))="tbd",LOWER(TRIM('Meta import'!N38))="to be determined",LOWER(TRIM('Meta import'!N38))="-")),"spend",IF(OR(OR(ISBLANK('Meta import'!O38),AND(ISTEXT('Meta import'!O38),'Meta import'!O38="")),OR(LOWER(TRIM('Meta import'!O38))="unknown",LOWER(TRIM('Meta import'!O38))="not applicable",LOWER(TRIM('Meta import'!O38))="n/a",LOWER(TRIM('Meta import'!O38))="na",LOWER(TRIM('Meta import'!O38))="pending",LOWER(TRIM('Meta import'!O38))="unavailable",LOWER(TRIM('Meta import'!O38))="denied",LOWER(TRIM('Meta import'!O38))="none",LOWER(TRIM('Meta import'!O38))="tbd",LOWER(TRIM('Meta import'!O38))="to be determined",LOWER(TRIM('Meta import'!O38))="-")),"impressions",IF(OR(OR(ISBLANK('Meta import'!P38),AND(ISTEXT('Meta import'!P38),'Meta import'!P38="")),OR(LOWER(TRIM('Meta import'!P38))="unknown",LOWER(TRIM('Meta import'!P38))="not applicable",LOWER(TRIM('Meta import'!P38))="n/a",LOWER(TRIM('Meta import'!P38))="na",LOWER(TRIM('Meta import'!P38))="pending",LOWER(TRIM('Meta import'!P38))="unavailable",LOWER(TRIM('Meta import'!P38))="denied",LOWER(TRIM('Meta import'!P38))="none",LOWER(TRIM('Meta import'!P38))="tbd",LOWER(TRIM('Meta import'!P38))="to be determined",LOWER(TRIM('Meta import'!P38))="-")),"link_clicks","platform_attributed_actions")))</x:f>
        <x:v>spend</x:v>
      </x:c>
      <x:c r="D570" t="str">
        <x:f>IF('Meta import'!A38="","",IF(OR(OR(ISBLANK('Meta import'!N38),AND(ISTEXT('Meta import'!N38),'Meta import'!N38="")),OR(ISBLANK('Meta import'!O38),AND(ISTEXT('Meta import'!O38),'Meta import'!O38="")),OR(ISBLANK('Meta import'!P38),AND(ISTEXT('Meta import'!P38),'Meta import'!P38="")),OR(ISBLANK('Meta import'!R38),AND(ISTEXT('Meta import'!R38),'Meta import'!R38=""))),"MISSING_OR_PLACEHOLDER",""))</x:f>
      </x:c>
      <x:c r="E570" t="str">
        <x:f>IF(D570="","","Hold")</x:f>
      </x:c>
      <x:c r="F570" t="str">
        <x:f>IF(D570="","","Repair the named source field and rerun.")</x:f>
      </x:c>
      <x:c r="G570" t="str">
        <x:f>IF(D570="","",B570&amp;" "&amp;C570&amp;" "&amp;D570)</x:f>
      </x:c>
    </x:row>
    <x:row r="571">
      <x:c r="A571" t="str">
        <x:v>meta</x:v>
      </x:c>
      <x:c r="B571" t="str">
        <x:f>IF('Meta import'!A39="","",'Meta import'!A39)</x:f>
      </x:c>
      <x:c r="C571" t="str">
        <x:f>IF(OR(OR(ISBLANK('Meta import'!N39),AND(ISTEXT('Meta import'!N39),'Meta import'!N39="")),OR(LOWER(TRIM('Meta import'!N39))="unknown",LOWER(TRIM('Meta import'!N39))="not applicable",LOWER(TRIM('Meta import'!N39))="n/a",LOWER(TRIM('Meta import'!N39))="na",LOWER(TRIM('Meta import'!N39))="pending",LOWER(TRIM('Meta import'!N39))="unavailable",LOWER(TRIM('Meta import'!N39))="denied",LOWER(TRIM('Meta import'!N39))="none",LOWER(TRIM('Meta import'!N39))="tbd",LOWER(TRIM('Meta import'!N39))="to be determined",LOWER(TRIM('Meta import'!N39))="-")),"spend",IF(OR(OR(ISBLANK('Meta import'!O39),AND(ISTEXT('Meta import'!O39),'Meta import'!O39="")),OR(LOWER(TRIM('Meta import'!O39))="unknown",LOWER(TRIM('Meta import'!O39))="not applicable",LOWER(TRIM('Meta import'!O39))="n/a",LOWER(TRIM('Meta import'!O39))="na",LOWER(TRIM('Meta import'!O39))="pending",LOWER(TRIM('Meta import'!O39))="unavailable",LOWER(TRIM('Meta import'!O39))="denied",LOWER(TRIM('Meta import'!O39))="none",LOWER(TRIM('Meta import'!O39))="tbd",LOWER(TRIM('Meta import'!O39))="to be determined",LOWER(TRIM('Meta import'!O39))="-")),"impressions",IF(OR(OR(ISBLANK('Meta import'!P39),AND(ISTEXT('Meta import'!P39),'Meta import'!P39="")),OR(LOWER(TRIM('Meta import'!P39))="unknown",LOWER(TRIM('Meta import'!P39))="not applicable",LOWER(TRIM('Meta import'!P39))="n/a",LOWER(TRIM('Meta import'!P39))="na",LOWER(TRIM('Meta import'!P39))="pending",LOWER(TRIM('Meta import'!P39))="unavailable",LOWER(TRIM('Meta import'!P39))="denied",LOWER(TRIM('Meta import'!P39))="none",LOWER(TRIM('Meta import'!P39))="tbd",LOWER(TRIM('Meta import'!P39))="to be determined",LOWER(TRIM('Meta import'!P39))="-")),"link_clicks","platform_attributed_actions")))</x:f>
        <x:v>spend</x:v>
      </x:c>
      <x:c r="D571" t="str">
        <x:f>IF('Meta import'!A39="","",IF(OR(OR(ISBLANK('Meta import'!N39),AND(ISTEXT('Meta import'!N39),'Meta import'!N39="")),OR(ISBLANK('Meta import'!O39),AND(ISTEXT('Meta import'!O39),'Meta import'!O39="")),OR(ISBLANK('Meta import'!P39),AND(ISTEXT('Meta import'!P39),'Meta import'!P39="")),OR(ISBLANK('Meta import'!R39),AND(ISTEXT('Meta import'!R39),'Meta import'!R39=""))),"MISSING_OR_PLACEHOLDER",""))</x:f>
      </x:c>
      <x:c r="E571" t="str">
        <x:f>IF(D571="","","Hold")</x:f>
      </x:c>
      <x:c r="F571" t="str">
        <x:f>IF(D571="","","Repair the named source field and rerun.")</x:f>
      </x:c>
      <x:c r="G571" t="str">
        <x:f>IF(D571="","",B571&amp;" "&amp;C571&amp;" "&amp;D571)</x:f>
      </x:c>
    </x:row>
    <x:row r="572">
      <x:c r="A572" t="str">
        <x:v>meta</x:v>
      </x:c>
      <x:c r="B572" t="str">
        <x:f>IF('Meta import'!A40="","",'Meta import'!A40)</x:f>
      </x:c>
      <x:c r="C572" t="str">
        <x:f>IF(OR(OR(ISBLANK('Meta import'!N40),AND(ISTEXT('Meta import'!N40),'Meta import'!N40="")),OR(LOWER(TRIM('Meta import'!N40))="unknown",LOWER(TRIM('Meta import'!N40))="not applicable",LOWER(TRIM('Meta import'!N40))="n/a",LOWER(TRIM('Meta import'!N40))="na",LOWER(TRIM('Meta import'!N40))="pending",LOWER(TRIM('Meta import'!N40))="unavailable",LOWER(TRIM('Meta import'!N40))="denied",LOWER(TRIM('Meta import'!N40))="none",LOWER(TRIM('Meta import'!N40))="tbd",LOWER(TRIM('Meta import'!N40))="to be determined",LOWER(TRIM('Meta import'!N40))="-")),"spend",IF(OR(OR(ISBLANK('Meta import'!O40),AND(ISTEXT('Meta import'!O40),'Meta import'!O40="")),OR(LOWER(TRIM('Meta import'!O40))="unknown",LOWER(TRIM('Meta import'!O40))="not applicable",LOWER(TRIM('Meta import'!O40))="n/a",LOWER(TRIM('Meta import'!O40))="na",LOWER(TRIM('Meta import'!O40))="pending",LOWER(TRIM('Meta import'!O40))="unavailable",LOWER(TRIM('Meta import'!O40))="denied",LOWER(TRIM('Meta import'!O40))="none",LOWER(TRIM('Meta import'!O40))="tbd",LOWER(TRIM('Meta import'!O40))="to be determined",LOWER(TRIM('Meta import'!O40))="-")),"impressions",IF(OR(OR(ISBLANK('Meta import'!P40),AND(ISTEXT('Meta import'!P40),'Meta import'!P40="")),OR(LOWER(TRIM('Meta import'!P40))="unknown",LOWER(TRIM('Meta import'!P40))="not applicable",LOWER(TRIM('Meta import'!P40))="n/a",LOWER(TRIM('Meta import'!P40))="na",LOWER(TRIM('Meta import'!P40))="pending",LOWER(TRIM('Meta import'!P40))="unavailable",LOWER(TRIM('Meta import'!P40))="denied",LOWER(TRIM('Meta import'!P40))="none",LOWER(TRIM('Meta import'!P40))="tbd",LOWER(TRIM('Meta import'!P40))="to be determined",LOWER(TRIM('Meta import'!P40))="-")),"link_clicks","platform_attributed_actions")))</x:f>
        <x:v>spend</x:v>
      </x:c>
      <x:c r="D572" t="str">
        <x:f>IF('Meta import'!A40="","",IF(OR(OR(ISBLANK('Meta import'!N40),AND(ISTEXT('Meta import'!N40),'Meta import'!N40="")),OR(ISBLANK('Meta import'!O40),AND(ISTEXT('Meta import'!O40),'Meta import'!O40="")),OR(ISBLANK('Meta import'!P40),AND(ISTEXT('Meta import'!P40),'Meta import'!P40="")),OR(ISBLANK('Meta import'!R40),AND(ISTEXT('Meta import'!R40),'Meta import'!R40=""))),"MISSING_OR_PLACEHOLDER",""))</x:f>
      </x:c>
      <x:c r="E572" t="str">
        <x:f>IF(D572="","","Hold")</x:f>
      </x:c>
      <x:c r="F572" t="str">
        <x:f>IF(D572="","","Repair the named source field and rerun.")</x:f>
      </x:c>
      <x:c r="G572" t="str">
        <x:f>IF(D572="","",B572&amp;" "&amp;C572&amp;" "&amp;D572)</x:f>
      </x:c>
    </x:row>
    <x:row r="573">
      <x:c r="A573" t="str">
        <x:v>meta</x:v>
      </x:c>
      <x:c r="B573" t="str">
        <x:f>IF('Meta import'!A41="","",'Meta import'!A41)</x:f>
      </x:c>
      <x:c r="C573" t="str">
        <x:f>IF(OR(OR(ISBLANK('Meta import'!N41),AND(ISTEXT('Meta import'!N41),'Meta import'!N41="")),OR(LOWER(TRIM('Meta import'!N41))="unknown",LOWER(TRIM('Meta import'!N41))="not applicable",LOWER(TRIM('Meta import'!N41))="n/a",LOWER(TRIM('Meta import'!N41))="na",LOWER(TRIM('Meta import'!N41))="pending",LOWER(TRIM('Meta import'!N41))="unavailable",LOWER(TRIM('Meta import'!N41))="denied",LOWER(TRIM('Meta import'!N41))="none",LOWER(TRIM('Meta import'!N41))="tbd",LOWER(TRIM('Meta import'!N41))="to be determined",LOWER(TRIM('Meta import'!N41))="-")),"spend",IF(OR(OR(ISBLANK('Meta import'!O41),AND(ISTEXT('Meta import'!O41),'Meta import'!O41="")),OR(LOWER(TRIM('Meta import'!O41))="unknown",LOWER(TRIM('Meta import'!O41))="not applicable",LOWER(TRIM('Meta import'!O41))="n/a",LOWER(TRIM('Meta import'!O41))="na",LOWER(TRIM('Meta import'!O41))="pending",LOWER(TRIM('Meta import'!O41))="unavailable",LOWER(TRIM('Meta import'!O41))="denied",LOWER(TRIM('Meta import'!O41))="none",LOWER(TRIM('Meta import'!O41))="tbd",LOWER(TRIM('Meta import'!O41))="to be determined",LOWER(TRIM('Meta import'!O41))="-")),"impressions",IF(OR(OR(ISBLANK('Meta import'!P41),AND(ISTEXT('Meta import'!P41),'Meta import'!P41="")),OR(LOWER(TRIM('Meta import'!P41))="unknown",LOWER(TRIM('Meta import'!P41))="not applicable",LOWER(TRIM('Meta import'!P41))="n/a",LOWER(TRIM('Meta import'!P41))="na",LOWER(TRIM('Meta import'!P41))="pending",LOWER(TRIM('Meta import'!P41))="unavailable",LOWER(TRIM('Meta import'!P41))="denied",LOWER(TRIM('Meta import'!P41))="none",LOWER(TRIM('Meta import'!P41))="tbd",LOWER(TRIM('Meta import'!P41))="to be determined",LOWER(TRIM('Meta import'!P41))="-")),"link_clicks","platform_attributed_actions")))</x:f>
        <x:v>spend</x:v>
      </x:c>
      <x:c r="D573" t="str">
        <x:f>IF('Meta import'!A41="","",IF(OR(OR(ISBLANK('Meta import'!N41),AND(ISTEXT('Meta import'!N41),'Meta import'!N41="")),OR(ISBLANK('Meta import'!O41),AND(ISTEXT('Meta import'!O41),'Meta import'!O41="")),OR(ISBLANK('Meta import'!P41),AND(ISTEXT('Meta import'!P41),'Meta import'!P41="")),OR(ISBLANK('Meta import'!R41),AND(ISTEXT('Meta import'!R41),'Meta import'!R41=""))),"MISSING_OR_PLACEHOLDER",""))</x:f>
      </x:c>
      <x:c r="E573" t="str">
        <x:f>IF(D573="","","Hold")</x:f>
      </x:c>
      <x:c r="F573" t="str">
        <x:f>IF(D573="","","Repair the named source field and rerun.")</x:f>
      </x:c>
      <x:c r="G573" t="str">
        <x:f>IF(D573="","",B573&amp;" "&amp;C573&amp;" "&amp;D573)</x:f>
      </x:c>
    </x:row>
    <x:row r="574">
      <x:c r="A574" t="str">
        <x:v>meta</x:v>
      </x:c>
      <x:c r="B574" t="str">
        <x:f>IF('Meta import'!A42="","",'Meta import'!A42)</x:f>
      </x:c>
      <x:c r="C574" t="str">
        <x:f>IF(OR(OR(ISBLANK('Meta import'!N42),AND(ISTEXT('Meta import'!N42),'Meta import'!N42="")),OR(LOWER(TRIM('Meta import'!N42))="unknown",LOWER(TRIM('Meta import'!N42))="not applicable",LOWER(TRIM('Meta import'!N42))="n/a",LOWER(TRIM('Meta import'!N42))="na",LOWER(TRIM('Meta import'!N42))="pending",LOWER(TRIM('Meta import'!N42))="unavailable",LOWER(TRIM('Meta import'!N42))="denied",LOWER(TRIM('Meta import'!N42))="none",LOWER(TRIM('Meta import'!N42))="tbd",LOWER(TRIM('Meta import'!N42))="to be determined",LOWER(TRIM('Meta import'!N42))="-")),"spend",IF(OR(OR(ISBLANK('Meta import'!O42),AND(ISTEXT('Meta import'!O42),'Meta import'!O42="")),OR(LOWER(TRIM('Meta import'!O42))="unknown",LOWER(TRIM('Meta import'!O42))="not applicable",LOWER(TRIM('Meta import'!O42))="n/a",LOWER(TRIM('Meta import'!O42))="na",LOWER(TRIM('Meta import'!O42))="pending",LOWER(TRIM('Meta import'!O42))="unavailable",LOWER(TRIM('Meta import'!O42))="denied",LOWER(TRIM('Meta import'!O42))="none",LOWER(TRIM('Meta import'!O42))="tbd",LOWER(TRIM('Meta import'!O42))="to be determined",LOWER(TRIM('Meta import'!O42))="-")),"impressions",IF(OR(OR(ISBLANK('Meta import'!P42),AND(ISTEXT('Meta import'!P42),'Meta import'!P42="")),OR(LOWER(TRIM('Meta import'!P42))="unknown",LOWER(TRIM('Meta import'!P42))="not applicable",LOWER(TRIM('Meta import'!P42))="n/a",LOWER(TRIM('Meta import'!P42))="na",LOWER(TRIM('Meta import'!P42))="pending",LOWER(TRIM('Meta import'!P42))="unavailable",LOWER(TRIM('Meta import'!P42))="denied",LOWER(TRIM('Meta import'!P42))="none",LOWER(TRIM('Meta import'!P42))="tbd",LOWER(TRIM('Meta import'!P42))="to be determined",LOWER(TRIM('Meta import'!P42))="-")),"link_clicks","platform_attributed_actions")))</x:f>
        <x:v>spend</x:v>
      </x:c>
      <x:c r="D574" t="str">
        <x:f>IF('Meta import'!A42="","",IF(OR(OR(ISBLANK('Meta import'!N42),AND(ISTEXT('Meta import'!N42),'Meta import'!N42="")),OR(ISBLANK('Meta import'!O42),AND(ISTEXT('Meta import'!O42),'Meta import'!O42="")),OR(ISBLANK('Meta import'!P42),AND(ISTEXT('Meta import'!P42),'Meta import'!P42="")),OR(ISBLANK('Meta import'!R42),AND(ISTEXT('Meta import'!R42),'Meta import'!R42=""))),"MISSING_OR_PLACEHOLDER",""))</x:f>
      </x:c>
      <x:c r="E574" t="str">
        <x:f>IF(D574="","","Hold")</x:f>
      </x:c>
      <x:c r="F574" t="str">
        <x:f>IF(D574="","","Repair the named source field and rerun.")</x:f>
      </x:c>
      <x:c r="G574" t="str">
        <x:f>IF(D574="","",B574&amp;" "&amp;C574&amp;" "&amp;D574)</x:f>
      </x:c>
    </x:row>
    <x:row r="575">
      <x:c r="A575" t="str">
        <x:v>meta</x:v>
      </x:c>
      <x:c r="B575" t="str">
        <x:f>IF('Meta import'!A43="","",'Meta import'!A43)</x:f>
      </x:c>
      <x:c r="C575" t="str">
        <x:f>IF(OR(OR(ISBLANK('Meta import'!N43),AND(ISTEXT('Meta import'!N43),'Meta import'!N43="")),OR(LOWER(TRIM('Meta import'!N43))="unknown",LOWER(TRIM('Meta import'!N43))="not applicable",LOWER(TRIM('Meta import'!N43))="n/a",LOWER(TRIM('Meta import'!N43))="na",LOWER(TRIM('Meta import'!N43))="pending",LOWER(TRIM('Meta import'!N43))="unavailable",LOWER(TRIM('Meta import'!N43))="denied",LOWER(TRIM('Meta import'!N43))="none",LOWER(TRIM('Meta import'!N43))="tbd",LOWER(TRIM('Meta import'!N43))="to be determined",LOWER(TRIM('Meta import'!N43))="-")),"spend",IF(OR(OR(ISBLANK('Meta import'!O43),AND(ISTEXT('Meta import'!O43),'Meta import'!O43="")),OR(LOWER(TRIM('Meta import'!O43))="unknown",LOWER(TRIM('Meta import'!O43))="not applicable",LOWER(TRIM('Meta import'!O43))="n/a",LOWER(TRIM('Meta import'!O43))="na",LOWER(TRIM('Meta import'!O43))="pending",LOWER(TRIM('Meta import'!O43))="unavailable",LOWER(TRIM('Meta import'!O43))="denied",LOWER(TRIM('Meta import'!O43))="none",LOWER(TRIM('Meta import'!O43))="tbd",LOWER(TRIM('Meta import'!O43))="to be determined",LOWER(TRIM('Meta import'!O43))="-")),"impressions",IF(OR(OR(ISBLANK('Meta import'!P43),AND(ISTEXT('Meta import'!P43),'Meta import'!P43="")),OR(LOWER(TRIM('Meta import'!P43))="unknown",LOWER(TRIM('Meta import'!P43))="not applicable",LOWER(TRIM('Meta import'!P43))="n/a",LOWER(TRIM('Meta import'!P43))="na",LOWER(TRIM('Meta import'!P43))="pending",LOWER(TRIM('Meta import'!P43))="unavailable",LOWER(TRIM('Meta import'!P43))="denied",LOWER(TRIM('Meta import'!P43))="none",LOWER(TRIM('Meta import'!P43))="tbd",LOWER(TRIM('Meta import'!P43))="to be determined",LOWER(TRIM('Meta import'!P43))="-")),"link_clicks","platform_attributed_actions")))</x:f>
        <x:v>spend</x:v>
      </x:c>
      <x:c r="D575" t="str">
        <x:f>IF('Meta import'!A43="","",IF(OR(OR(ISBLANK('Meta import'!N43),AND(ISTEXT('Meta import'!N43),'Meta import'!N43="")),OR(ISBLANK('Meta import'!O43),AND(ISTEXT('Meta import'!O43),'Meta import'!O43="")),OR(ISBLANK('Meta import'!P43),AND(ISTEXT('Meta import'!P43),'Meta import'!P43="")),OR(ISBLANK('Meta import'!R43),AND(ISTEXT('Meta import'!R43),'Meta import'!R43=""))),"MISSING_OR_PLACEHOLDER",""))</x:f>
      </x:c>
      <x:c r="E575" t="str">
        <x:f>IF(D575="","","Hold")</x:f>
      </x:c>
      <x:c r="F575" t="str">
        <x:f>IF(D575="","","Repair the named source field and rerun.")</x:f>
      </x:c>
      <x:c r="G575" t="str">
        <x:f>IF(D575="","",B575&amp;" "&amp;C575&amp;" "&amp;D575)</x:f>
      </x:c>
    </x:row>
    <x:row r="576">
      <x:c r="A576" t="str">
        <x:v>meta</x:v>
      </x:c>
      <x:c r="B576" t="str">
        <x:f>IF('Meta import'!A44="","",'Meta import'!A44)</x:f>
      </x:c>
      <x:c r="C576" t="str">
        <x:f>IF(OR(OR(ISBLANK('Meta import'!N44),AND(ISTEXT('Meta import'!N44),'Meta import'!N44="")),OR(LOWER(TRIM('Meta import'!N44))="unknown",LOWER(TRIM('Meta import'!N44))="not applicable",LOWER(TRIM('Meta import'!N44))="n/a",LOWER(TRIM('Meta import'!N44))="na",LOWER(TRIM('Meta import'!N44))="pending",LOWER(TRIM('Meta import'!N44))="unavailable",LOWER(TRIM('Meta import'!N44))="denied",LOWER(TRIM('Meta import'!N44))="none",LOWER(TRIM('Meta import'!N44))="tbd",LOWER(TRIM('Meta import'!N44))="to be determined",LOWER(TRIM('Meta import'!N44))="-")),"spend",IF(OR(OR(ISBLANK('Meta import'!O44),AND(ISTEXT('Meta import'!O44),'Meta import'!O44="")),OR(LOWER(TRIM('Meta import'!O44))="unknown",LOWER(TRIM('Meta import'!O44))="not applicable",LOWER(TRIM('Meta import'!O44))="n/a",LOWER(TRIM('Meta import'!O44))="na",LOWER(TRIM('Meta import'!O44))="pending",LOWER(TRIM('Meta import'!O44))="unavailable",LOWER(TRIM('Meta import'!O44))="denied",LOWER(TRIM('Meta import'!O44))="none",LOWER(TRIM('Meta import'!O44))="tbd",LOWER(TRIM('Meta import'!O44))="to be determined",LOWER(TRIM('Meta import'!O44))="-")),"impressions",IF(OR(OR(ISBLANK('Meta import'!P44),AND(ISTEXT('Meta import'!P44),'Meta import'!P44="")),OR(LOWER(TRIM('Meta import'!P44))="unknown",LOWER(TRIM('Meta import'!P44))="not applicable",LOWER(TRIM('Meta import'!P44))="n/a",LOWER(TRIM('Meta import'!P44))="na",LOWER(TRIM('Meta import'!P44))="pending",LOWER(TRIM('Meta import'!P44))="unavailable",LOWER(TRIM('Meta import'!P44))="denied",LOWER(TRIM('Meta import'!P44))="none",LOWER(TRIM('Meta import'!P44))="tbd",LOWER(TRIM('Meta import'!P44))="to be determined",LOWER(TRIM('Meta import'!P44))="-")),"link_clicks","platform_attributed_actions")))</x:f>
        <x:v>spend</x:v>
      </x:c>
      <x:c r="D576" t="str">
        <x:f>IF('Meta import'!A44="","",IF(OR(OR(ISBLANK('Meta import'!N44),AND(ISTEXT('Meta import'!N44),'Meta import'!N44="")),OR(ISBLANK('Meta import'!O44),AND(ISTEXT('Meta import'!O44),'Meta import'!O44="")),OR(ISBLANK('Meta import'!P44),AND(ISTEXT('Meta import'!P44),'Meta import'!P44="")),OR(ISBLANK('Meta import'!R44),AND(ISTEXT('Meta import'!R44),'Meta import'!R44=""))),"MISSING_OR_PLACEHOLDER",""))</x:f>
      </x:c>
      <x:c r="E576" t="str">
        <x:f>IF(D576="","","Hold")</x:f>
      </x:c>
      <x:c r="F576" t="str">
        <x:f>IF(D576="","","Repair the named source field and rerun.")</x:f>
      </x:c>
      <x:c r="G576" t="str">
        <x:f>IF(D576="","",B576&amp;" "&amp;C576&amp;" "&amp;D576)</x:f>
      </x:c>
    </x:row>
    <x:row r="577">
      <x:c r="A577" t="str">
        <x:v>meta</x:v>
      </x:c>
      <x:c r="B577" t="str">
        <x:f>IF('Meta import'!A45="","",'Meta import'!A45)</x:f>
      </x:c>
      <x:c r="C577" t="str">
        <x:f>IF(OR(OR(ISBLANK('Meta import'!N45),AND(ISTEXT('Meta import'!N45),'Meta import'!N45="")),OR(LOWER(TRIM('Meta import'!N45))="unknown",LOWER(TRIM('Meta import'!N45))="not applicable",LOWER(TRIM('Meta import'!N45))="n/a",LOWER(TRIM('Meta import'!N45))="na",LOWER(TRIM('Meta import'!N45))="pending",LOWER(TRIM('Meta import'!N45))="unavailable",LOWER(TRIM('Meta import'!N45))="denied",LOWER(TRIM('Meta import'!N45))="none",LOWER(TRIM('Meta import'!N45))="tbd",LOWER(TRIM('Meta import'!N45))="to be determined",LOWER(TRIM('Meta import'!N45))="-")),"spend",IF(OR(OR(ISBLANK('Meta import'!O45),AND(ISTEXT('Meta import'!O45),'Meta import'!O45="")),OR(LOWER(TRIM('Meta import'!O45))="unknown",LOWER(TRIM('Meta import'!O45))="not applicable",LOWER(TRIM('Meta import'!O45))="n/a",LOWER(TRIM('Meta import'!O45))="na",LOWER(TRIM('Meta import'!O45))="pending",LOWER(TRIM('Meta import'!O45))="unavailable",LOWER(TRIM('Meta import'!O45))="denied",LOWER(TRIM('Meta import'!O45))="none",LOWER(TRIM('Meta import'!O45))="tbd",LOWER(TRIM('Meta import'!O45))="to be determined",LOWER(TRIM('Meta import'!O45))="-")),"impressions",IF(OR(OR(ISBLANK('Meta import'!P45),AND(ISTEXT('Meta import'!P45),'Meta import'!P45="")),OR(LOWER(TRIM('Meta import'!P45))="unknown",LOWER(TRIM('Meta import'!P45))="not applicable",LOWER(TRIM('Meta import'!P45))="n/a",LOWER(TRIM('Meta import'!P45))="na",LOWER(TRIM('Meta import'!P45))="pending",LOWER(TRIM('Meta import'!P45))="unavailable",LOWER(TRIM('Meta import'!P45))="denied",LOWER(TRIM('Meta import'!P45))="none",LOWER(TRIM('Meta import'!P45))="tbd",LOWER(TRIM('Meta import'!P45))="to be determined",LOWER(TRIM('Meta import'!P45))="-")),"link_clicks","platform_attributed_actions")))</x:f>
        <x:v>spend</x:v>
      </x:c>
      <x:c r="D577" t="str">
        <x:f>IF('Meta import'!A45="","",IF(OR(OR(ISBLANK('Meta import'!N45),AND(ISTEXT('Meta import'!N45),'Meta import'!N45="")),OR(ISBLANK('Meta import'!O45),AND(ISTEXT('Meta import'!O45),'Meta import'!O45="")),OR(ISBLANK('Meta import'!P45),AND(ISTEXT('Meta import'!P45),'Meta import'!P45="")),OR(ISBLANK('Meta import'!R45),AND(ISTEXT('Meta import'!R45),'Meta import'!R45=""))),"MISSING_OR_PLACEHOLDER",""))</x:f>
      </x:c>
      <x:c r="E577" t="str">
        <x:f>IF(D577="","","Hold")</x:f>
      </x:c>
      <x:c r="F577" t="str">
        <x:f>IF(D577="","","Repair the named source field and rerun.")</x:f>
      </x:c>
      <x:c r="G577" t="str">
        <x:f>IF(D577="","",B577&amp;" "&amp;C577&amp;" "&amp;D577)</x:f>
      </x:c>
    </x:row>
    <x:row r="578">
      <x:c r="A578" t="str">
        <x:v>meta</x:v>
      </x:c>
      <x:c r="B578" t="str">
        <x:f>IF('Meta import'!A46="","",'Meta import'!A46)</x:f>
      </x:c>
      <x:c r="C578" t="str">
        <x:f>IF(OR(OR(ISBLANK('Meta import'!N46),AND(ISTEXT('Meta import'!N46),'Meta import'!N46="")),OR(LOWER(TRIM('Meta import'!N46))="unknown",LOWER(TRIM('Meta import'!N46))="not applicable",LOWER(TRIM('Meta import'!N46))="n/a",LOWER(TRIM('Meta import'!N46))="na",LOWER(TRIM('Meta import'!N46))="pending",LOWER(TRIM('Meta import'!N46))="unavailable",LOWER(TRIM('Meta import'!N46))="denied",LOWER(TRIM('Meta import'!N46))="none",LOWER(TRIM('Meta import'!N46))="tbd",LOWER(TRIM('Meta import'!N46))="to be determined",LOWER(TRIM('Meta import'!N46))="-")),"spend",IF(OR(OR(ISBLANK('Meta import'!O46),AND(ISTEXT('Meta import'!O46),'Meta import'!O46="")),OR(LOWER(TRIM('Meta import'!O46))="unknown",LOWER(TRIM('Meta import'!O46))="not applicable",LOWER(TRIM('Meta import'!O46))="n/a",LOWER(TRIM('Meta import'!O46))="na",LOWER(TRIM('Meta import'!O46))="pending",LOWER(TRIM('Meta import'!O46))="unavailable",LOWER(TRIM('Meta import'!O46))="denied",LOWER(TRIM('Meta import'!O46))="none",LOWER(TRIM('Meta import'!O46))="tbd",LOWER(TRIM('Meta import'!O46))="to be determined",LOWER(TRIM('Meta import'!O46))="-")),"impressions",IF(OR(OR(ISBLANK('Meta import'!P46),AND(ISTEXT('Meta import'!P46),'Meta import'!P46="")),OR(LOWER(TRIM('Meta import'!P46))="unknown",LOWER(TRIM('Meta import'!P46))="not applicable",LOWER(TRIM('Meta import'!P46))="n/a",LOWER(TRIM('Meta import'!P46))="na",LOWER(TRIM('Meta import'!P46))="pending",LOWER(TRIM('Meta import'!P46))="unavailable",LOWER(TRIM('Meta import'!P46))="denied",LOWER(TRIM('Meta import'!P46))="none",LOWER(TRIM('Meta import'!P46))="tbd",LOWER(TRIM('Meta import'!P46))="to be determined",LOWER(TRIM('Meta import'!P46))="-")),"link_clicks","platform_attributed_actions")))</x:f>
        <x:v>spend</x:v>
      </x:c>
      <x:c r="D578" t="str">
        <x:f>IF('Meta import'!A46="","",IF(OR(OR(ISBLANK('Meta import'!N46),AND(ISTEXT('Meta import'!N46),'Meta import'!N46="")),OR(ISBLANK('Meta import'!O46),AND(ISTEXT('Meta import'!O46),'Meta import'!O46="")),OR(ISBLANK('Meta import'!P46),AND(ISTEXT('Meta import'!P46),'Meta import'!P46="")),OR(ISBLANK('Meta import'!R46),AND(ISTEXT('Meta import'!R46),'Meta import'!R46=""))),"MISSING_OR_PLACEHOLDER",""))</x:f>
      </x:c>
      <x:c r="E578" t="str">
        <x:f>IF(D578="","","Hold")</x:f>
      </x:c>
      <x:c r="F578" t="str">
        <x:f>IF(D578="","","Repair the named source field and rerun.")</x:f>
      </x:c>
      <x:c r="G578" t="str">
        <x:f>IF(D578="","",B578&amp;" "&amp;C578&amp;" "&amp;D578)</x:f>
      </x:c>
    </x:row>
    <x:row r="579">
      <x:c r="A579" t="str">
        <x:v>meta</x:v>
      </x:c>
      <x:c r="B579" t="str">
        <x:f>IF('Meta import'!A47="","",'Meta import'!A47)</x:f>
      </x:c>
      <x:c r="C579" t="str">
        <x:f>IF(OR(OR(ISBLANK('Meta import'!N47),AND(ISTEXT('Meta import'!N47),'Meta import'!N47="")),OR(LOWER(TRIM('Meta import'!N47))="unknown",LOWER(TRIM('Meta import'!N47))="not applicable",LOWER(TRIM('Meta import'!N47))="n/a",LOWER(TRIM('Meta import'!N47))="na",LOWER(TRIM('Meta import'!N47))="pending",LOWER(TRIM('Meta import'!N47))="unavailable",LOWER(TRIM('Meta import'!N47))="denied",LOWER(TRIM('Meta import'!N47))="none",LOWER(TRIM('Meta import'!N47))="tbd",LOWER(TRIM('Meta import'!N47))="to be determined",LOWER(TRIM('Meta import'!N47))="-")),"spend",IF(OR(OR(ISBLANK('Meta import'!O47),AND(ISTEXT('Meta import'!O47),'Meta import'!O47="")),OR(LOWER(TRIM('Meta import'!O47))="unknown",LOWER(TRIM('Meta import'!O47))="not applicable",LOWER(TRIM('Meta import'!O47))="n/a",LOWER(TRIM('Meta import'!O47))="na",LOWER(TRIM('Meta import'!O47))="pending",LOWER(TRIM('Meta import'!O47))="unavailable",LOWER(TRIM('Meta import'!O47))="denied",LOWER(TRIM('Meta import'!O47))="none",LOWER(TRIM('Meta import'!O47))="tbd",LOWER(TRIM('Meta import'!O47))="to be determined",LOWER(TRIM('Meta import'!O47))="-")),"impressions",IF(OR(OR(ISBLANK('Meta import'!P47),AND(ISTEXT('Meta import'!P47),'Meta import'!P47="")),OR(LOWER(TRIM('Meta import'!P47))="unknown",LOWER(TRIM('Meta import'!P47))="not applicable",LOWER(TRIM('Meta import'!P47))="n/a",LOWER(TRIM('Meta import'!P47))="na",LOWER(TRIM('Meta import'!P47))="pending",LOWER(TRIM('Meta import'!P47))="unavailable",LOWER(TRIM('Meta import'!P47))="denied",LOWER(TRIM('Meta import'!P47))="none",LOWER(TRIM('Meta import'!P47))="tbd",LOWER(TRIM('Meta import'!P47))="to be determined",LOWER(TRIM('Meta import'!P47))="-")),"link_clicks","platform_attributed_actions")))</x:f>
        <x:v>spend</x:v>
      </x:c>
      <x:c r="D579" t="str">
        <x:f>IF('Meta import'!A47="","",IF(OR(OR(ISBLANK('Meta import'!N47),AND(ISTEXT('Meta import'!N47),'Meta import'!N47="")),OR(ISBLANK('Meta import'!O47),AND(ISTEXT('Meta import'!O47),'Meta import'!O47="")),OR(ISBLANK('Meta import'!P47),AND(ISTEXT('Meta import'!P47),'Meta import'!P47="")),OR(ISBLANK('Meta import'!R47),AND(ISTEXT('Meta import'!R47),'Meta import'!R47=""))),"MISSING_OR_PLACEHOLDER",""))</x:f>
      </x:c>
      <x:c r="E579" t="str">
        <x:f>IF(D579="","","Hold")</x:f>
      </x:c>
      <x:c r="F579" t="str">
        <x:f>IF(D579="","","Repair the named source field and rerun.")</x:f>
      </x:c>
      <x:c r="G579" t="str">
        <x:f>IF(D579="","",B579&amp;" "&amp;C579&amp;" "&amp;D579)</x:f>
      </x:c>
    </x:row>
    <x:row r="580">
      <x:c r="A580" t="str">
        <x:v>meta</x:v>
      </x:c>
      <x:c r="B580" t="str">
        <x:f>IF('Meta import'!A48="","",'Meta import'!A48)</x:f>
      </x:c>
      <x:c r="C580" t="str">
        <x:f>IF(OR(OR(ISBLANK('Meta import'!N48),AND(ISTEXT('Meta import'!N48),'Meta import'!N48="")),OR(LOWER(TRIM('Meta import'!N48))="unknown",LOWER(TRIM('Meta import'!N48))="not applicable",LOWER(TRIM('Meta import'!N48))="n/a",LOWER(TRIM('Meta import'!N48))="na",LOWER(TRIM('Meta import'!N48))="pending",LOWER(TRIM('Meta import'!N48))="unavailable",LOWER(TRIM('Meta import'!N48))="denied",LOWER(TRIM('Meta import'!N48))="none",LOWER(TRIM('Meta import'!N48))="tbd",LOWER(TRIM('Meta import'!N48))="to be determined",LOWER(TRIM('Meta import'!N48))="-")),"spend",IF(OR(OR(ISBLANK('Meta import'!O48),AND(ISTEXT('Meta import'!O48),'Meta import'!O48="")),OR(LOWER(TRIM('Meta import'!O48))="unknown",LOWER(TRIM('Meta import'!O48))="not applicable",LOWER(TRIM('Meta import'!O48))="n/a",LOWER(TRIM('Meta import'!O48))="na",LOWER(TRIM('Meta import'!O48))="pending",LOWER(TRIM('Meta import'!O48))="unavailable",LOWER(TRIM('Meta import'!O48))="denied",LOWER(TRIM('Meta import'!O48))="none",LOWER(TRIM('Meta import'!O48))="tbd",LOWER(TRIM('Meta import'!O48))="to be determined",LOWER(TRIM('Meta import'!O48))="-")),"impressions",IF(OR(OR(ISBLANK('Meta import'!P48),AND(ISTEXT('Meta import'!P48),'Meta import'!P48="")),OR(LOWER(TRIM('Meta import'!P48))="unknown",LOWER(TRIM('Meta import'!P48))="not applicable",LOWER(TRIM('Meta import'!P48))="n/a",LOWER(TRIM('Meta import'!P48))="na",LOWER(TRIM('Meta import'!P48))="pending",LOWER(TRIM('Meta import'!P48))="unavailable",LOWER(TRIM('Meta import'!P48))="denied",LOWER(TRIM('Meta import'!P48))="none",LOWER(TRIM('Meta import'!P48))="tbd",LOWER(TRIM('Meta import'!P48))="to be determined",LOWER(TRIM('Meta import'!P48))="-")),"link_clicks","platform_attributed_actions")))</x:f>
        <x:v>spend</x:v>
      </x:c>
      <x:c r="D580" t="str">
        <x:f>IF('Meta import'!A48="","",IF(OR(OR(ISBLANK('Meta import'!N48),AND(ISTEXT('Meta import'!N48),'Meta import'!N48="")),OR(ISBLANK('Meta import'!O48),AND(ISTEXT('Meta import'!O48),'Meta import'!O48="")),OR(ISBLANK('Meta import'!P48),AND(ISTEXT('Meta import'!P48),'Meta import'!P48="")),OR(ISBLANK('Meta import'!R48),AND(ISTEXT('Meta import'!R48),'Meta import'!R48=""))),"MISSING_OR_PLACEHOLDER",""))</x:f>
      </x:c>
      <x:c r="E580" t="str">
        <x:f>IF(D580="","","Hold")</x:f>
      </x:c>
      <x:c r="F580" t="str">
        <x:f>IF(D580="","","Repair the named source field and rerun.")</x:f>
      </x:c>
      <x:c r="G580" t="str">
        <x:f>IF(D580="","",B580&amp;" "&amp;C580&amp;" "&amp;D580)</x:f>
      </x:c>
    </x:row>
    <x:row r="581">
      <x:c r="A581" t="str">
        <x:v>meta</x:v>
      </x:c>
      <x:c r="B581" t="str">
        <x:f>IF('Meta import'!A49="","",'Meta import'!A49)</x:f>
      </x:c>
      <x:c r="C581" t="str">
        <x:f>IF(OR(OR(ISBLANK('Meta import'!N49),AND(ISTEXT('Meta import'!N49),'Meta import'!N49="")),OR(LOWER(TRIM('Meta import'!N49))="unknown",LOWER(TRIM('Meta import'!N49))="not applicable",LOWER(TRIM('Meta import'!N49))="n/a",LOWER(TRIM('Meta import'!N49))="na",LOWER(TRIM('Meta import'!N49))="pending",LOWER(TRIM('Meta import'!N49))="unavailable",LOWER(TRIM('Meta import'!N49))="denied",LOWER(TRIM('Meta import'!N49))="none",LOWER(TRIM('Meta import'!N49))="tbd",LOWER(TRIM('Meta import'!N49))="to be determined",LOWER(TRIM('Meta import'!N49))="-")),"spend",IF(OR(OR(ISBLANK('Meta import'!O49),AND(ISTEXT('Meta import'!O49),'Meta import'!O49="")),OR(LOWER(TRIM('Meta import'!O49))="unknown",LOWER(TRIM('Meta import'!O49))="not applicable",LOWER(TRIM('Meta import'!O49))="n/a",LOWER(TRIM('Meta import'!O49))="na",LOWER(TRIM('Meta import'!O49))="pending",LOWER(TRIM('Meta import'!O49))="unavailable",LOWER(TRIM('Meta import'!O49))="denied",LOWER(TRIM('Meta import'!O49))="none",LOWER(TRIM('Meta import'!O49))="tbd",LOWER(TRIM('Meta import'!O49))="to be determined",LOWER(TRIM('Meta import'!O49))="-")),"impressions",IF(OR(OR(ISBLANK('Meta import'!P49),AND(ISTEXT('Meta import'!P49),'Meta import'!P49="")),OR(LOWER(TRIM('Meta import'!P49))="unknown",LOWER(TRIM('Meta import'!P49))="not applicable",LOWER(TRIM('Meta import'!P49))="n/a",LOWER(TRIM('Meta import'!P49))="na",LOWER(TRIM('Meta import'!P49))="pending",LOWER(TRIM('Meta import'!P49))="unavailable",LOWER(TRIM('Meta import'!P49))="denied",LOWER(TRIM('Meta import'!P49))="none",LOWER(TRIM('Meta import'!P49))="tbd",LOWER(TRIM('Meta import'!P49))="to be determined",LOWER(TRIM('Meta import'!P49))="-")),"link_clicks","platform_attributed_actions")))</x:f>
        <x:v>spend</x:v>
      </x:c>
      <x:c r="D581" t="str">
        <x:f>IF('Meta import'!A49="","",IF(OR(OR(ISBLANK('Meta import'!N49),AND(ISTEXT('Meta import'!N49),'Meta import'!N49="")),OR(ISBLANK('Meta import'!O49),AND(ISTEXT('Meta import'!O49),'Meta import'!O49="")),OR(ISBLANK('Meta import'!P49),AND(ISTEXT('Meta import'!P49),'Meta import'!P49="")),OR(ISBLANK('Meta import'!R49),AND(ISTEXT('Meta import'!R49),'Meta import'!R49=""))),"MISSING_OR_PLACEHOLDER",""))</x:f>
      </x:c>
      <x:c r="E581" t="str">
        <x:f>IF(D581="","","Hold")</x:f>
      </x:c>
      <x:c r="F581" t="str">
        <x:f>IF(D581="","","Repair the named source field and rerun.")</x:f>
      </x:c>
      <x:c r="G581" t="str">
        <x:f>IF(D581="","",B581&amp;" "&amp;C581&amp;" "&amp;D581)</x:f>
      </x:c>
    </x:row>
    <x:row r="582">
      <x:c r="A582" t="str">
        <x:v>meta</x:v>
      </x:c>
      <x:c r="B582" t="str">
        <x:f>IF('Meta import'!A50="","",'Meta import'!A50)</x:f>
      </x:c>
      <x:c r="C582" t="str">
        <x:f>IF(OR(OR(ISBLANK('Meta import'!N50),AND(ISTEXT('Meta import'!N50),'Meta import'!N50="")),OR(LOWER(TRIM('Meta import'!N50))="unknown",LOWER(TRIM('Meta import'!N50))="not applicable",LOWER(TRIM('Meta import'!N50))="n/a",LOWER(TRIM('Meta import'!N50))="na",LOWER(TRIM('Meta import'!N50))="pending",LOWER(TRIM('Meta import'!N50))="unavailable",LOWER(TRIM('Meta import'!N50))="denied",LOWER(TRIM('Meta import'!N50))="none",LOWER(TRIM('Meta import'!N50))="tbd",LOWER(TRIM('Meta import'!N50))="to be determined",LOWER(TRIM('Meta import'!N50))="-")),"spend",IF(OR(OR(ISBLANK('Meta import'!O50),AND(ISTEXT('Meta import'!O50),'Meta import'!O50="")),OR(LOWER(TRIM('Meta import'!O50))="unknown",LOWER(TRIM('Meta import'!O50))="not applicable",LOWER(TRIM('Meta import'!O50))="n/a",LOWER(TRIM('Meta import'!O50))="na",LOWER(TRIM('Meta import'!O50))="pending",LOWER(TRIM('Meta import'!O50))="unavailable",LOWER(TRIM('Meta import'!O50))="denied",LOWER(TRIM('Meta import'!O50))="none",LOWER(TRIM('Meta import'!O50))="tbd",LOWER(TRIM('Meta import'!O50))="to be determined",LOWER(TRIM('Meta import'!O50))="-")),"impressions",IF(OR(OR(ISBLANK('Meta import'!P50),AND(ISTEXT('Meta import'!P50),'Meta import'!P50="")),OR(LOWER(TRIM('Meta import'!P50))="unknown",LOWER(TRIM('Meta import'!P50))="not applicable",LOWER(TRIM('Meta import'!P50))="n/a",LOWER(TRIM('Meta import'!P50))="na",LOWER(TRIM('Meta import'!P50))="pending",LOWER(TRIM('Meta import'!P50))="unavailable",LOWER(TRIM('Meta import'!P50))="denied",LOWER(TRIM('Meta import'!P50))="none",LOWER(TRIM('Meta import'!P50))="tbd",LOWER(TRIM('Meta import'!P50))="to be determined",LOWER(TRIM('Meta import'!P50))="-")),"link_clicks","platform_attributed_actions")))</x:f>
        <x:v>spend</x:v>
      </x:c>
      <x:c r="D582" t="str">
        <x:f>IF('Meta import'!A50="","",IF(OR(OR(ISBLANK('Meta import'!N50),AND(ISTEXT('Meta import'!N50),'Meta import'!N50="")),OR(ISBLANK('Meta import'!O50),AND(ISTEXT('Meta import'!O50),'Meta import'!O50="")),OR(ISBLANK('Meta import'!P50),AND(ISTEXT('Meta import'!P50),'Meta import'!P50="")),OR(ISBLANK('Meta import'!R50),AND(ISTEXT('Meta import'!R50),'Meta import'!R50=""))),"MISSING_OR_PLACEHOLDER",""))</x:f>
      </x:c>
      <x:c r="E582" t="str">
        <x:f>IF(D582="","","Hold")</x:f>
      </x:c>
      <x:c r="F582" t="str">
        <x:f>IF(D582="","","Repair the named source field and rerun.")</x:f>
      </x:c>
      <x:c r="G582" t="str">
        <x:f>IF(D582="","",B582&amp;" "&amp;C582&amp;" "&amp;D582)</x:f>
      </x:c>
    </x:row>
    <x:row r="583">
      <x:c r="A583" t="str">
        <x:v>meta</x:v>
      </x:c>
      <x:c r="B583" t="str">
        <x:f>IF('Meta import'!A51="","",'Meta import'!A51)</x:f>
      </x:c>
      <x:c r="C583" t="str">
        <x:f>IF(OR(OR(ISBLANK('Meta import'!N51),AND(ISTEXT('Meta import'!N51),'Meta import'!N51="")),OR(LOWER(TRIM('Meta import'!N51))="unknown",LOWER(TRIM('Meta import'!N51))="not applicable",LOWER(TRIM('Meta import'!N51))="n/a",LOWER(TRIM('Meta import'!N51))="na",LOWER(TRIM('Meta import'!N51))="pending",LOWER(TRIM('Meta import'!N51))="unavailable",LOWER(TRIM('Meta import'!N51))="denied",LOWER(TRIM('Meta import'!N51))="none",LOWER(TRIM('Meta import'!N51))="tbd",LOWER(TRIM('Meta import'!N51))="to be determined",LOWER(TRIM('Meta import'!N51))="-")),"spend",IF(OR(OR(ISBLANK('Meta import'!O51),AND(ISTEXT('Meta import'!O51),'Meta import'!O51="")),OR(LOWER(TRIM('Meta import'!O51))="unknown",LOWER(TRIM('Meta import'!O51))="not applicable",LOWER(TRIM('Meta import'!O51))="n/a",LOWER(TRIM('Meta import'!O51))="na",LOWER(TRIM('Meta import'!O51))="pending",LOWER(TRIM('Meta import'!O51))="unavailable",LOWER(TRIM('Meta import'!O51))="denied",LOWER(TRIM('Meta import'!O51))="none",LOWER(TRIM('Meta import'!O51))="tbd",LOWER(TRIM('Meta import'!O51))="to be determined",LOWER(TRIM('Meta import'!O51))="-")),"impressions",IF(OR(OR(ISBLANK('Meta import'!P51),AND(ISTEXT('Meta import'!P51),'Meta import'!P51="")),OR(LOWER(TRIM('Meta import'!P51))="unknown",LOWER(TRIM('Meta import'!P51))="not applicable",LOWER(TRIM('Meta import'!P51))="n/a",LOWER(TRIM('Meta import'!P51))="na",LOWER(TRIM('Meta import'!P51))="pending",LOWER(TRIM('Meta import'!P51))="unavailable",LOWER(TRIM('Meta import'!P51))="denied",LOWER(TRIM('Meta import'!P51))="none",LOWER(TRIM('Meta import'!P51))="tbd",LOWER(TRIM('Meta import'!P51))="to be determined",LOWER(TRIM('Meta import'!P51))="-")),"link_clicks","platform_attributed_actions")))</x:f>
        <x:v>spend</x:v>
      </x:c>
      <x:c r="D583" t="str">
        <x:f>IF('Meta import'!A51="","",IF(OR(OR(ISBLANK('Meta import'!N51),AND(ISTEXT('Meta import'!N51),'Meta import'!N51="")),OR(ISBLANK('Meta import'!O51),AND(ISTEXT('Meta import'!O51),'Meta import'!O51="")),OR(ISBLANK('Meta import'!P51),AND(ISTEXT('Meta import'!P51),'Meta import'!P51="")),OR(ISBLANK('Meta import'!R51),AND(ISTEXT('Meta import'!R51),'Meta import'!R51=""))),"MISSING_OR_PLACEHOLDER",""))</x:f>
      </x:c>
      <x:c r="E583" t="str">
        <x:f>IF(D583="","","Hold")</x:f>
      </x:c>
      <x:c r="F583" t="str">
        <x:f>IF(D583="","","Repair the named source field and rerun.")</x:f>
      </x:c>
      <x:c r="G583" t="str">
        <x:f>IF(D583="","",B583&amp;" "&amp;C583&amp;" "&amp;D583)</x:f>
      </x:c>
    </x:row>
    <x:row r="584">
      <x:c r="A584" t="str">
        <x:v>meta</x:v>
      </x:c>
      <x:c r="B584" t="str">
        <x:f>IF('Meta import'!A52="","",'Meta import'!A52)</x:f>
      </x:c>
      <x:c r="C584" t="str">
        <x:f>IF(OR(OR(ISBLANK('Meta import'!N52),AND(ISTEXT('Meta import'!N52),'Meta import'!N52="")),OR(LOWER(TRIM('Meta import'!N52))="unknown",LOWER(TRIM('Meta import'!N52))="not applicable",LOWER(TRIM('Meta import'!N52))="n/a",LOWER(TRIM('Meta import'!N52))="na",LOWER(TRIM('Meta import'!N52))="pending",LOWER(TRIM('Meta import'!N52))="unavailable",LOWER(TRIM('Meta import'!N52))="denied",LOWER(TRIM('Meta import'!N52))="none",LOWER(TRIM('Meta import'!N52))="tbd",LOWER(TRIM('Meta import'!N52))="to be determined",LOWER(TRIM('Meta import'!N52))="-")),"spend",IF(OR(OR(ISBLANK('Meta import'!O52),AND(ISTEXT('Meta import'!O52),'Meta import'!O52="")),OR(LOWER(TRIM('Meta import'!O52))="unknown",LOWER(TRIM('Meta import'!O52))="not applicable",LOWER(TRIM('Meta import'!O52))="n/a",LOWER(TRIM('Meta import'!O52))="na",LOWER(TRIM('Meta import'!O52))="pending",LOWER(TRIM('Meta import'!O52))="unavailable",LOWER(TRIM('Meta import'!O52))="denied",LOWER(TRIM('Meta import'!O52))="none",LOWER(TRIM('Meta import'!O52))="tbd",LOWER(TRIM('Meta import'!O52))="to be determined",LOWER(TRIM('Meta import'!O52))="-")),"impressions",IF(OR(OR(ISBLANK('Meta import'!P52),AND(ISTEXT('Meta import'!P52),'Meta import'!P52="")),OR(LOWER(TRIM('Meta import'!P52))="unknown",LOWER(TRIM('Meta import'!P52))="not applicable",LOWER(TRIM('Meta import'!P52))="n/a",LOWER(TRIM('Meta import'!P52))="na",LOWER(TRIM('Meta import'!P52))="pending",LOWER(TRIM('Meta import'!P52))="unavailable",LOWER(TRIM('Meta import'!P52))="denied",LOWER(TRIM('Meta import'!P52))="none",LOWER(TRIM('Meta import'!P52))="tbd",LOWER(TRIM('Meta import'!P52))="to be determined",LOWER(TRIM('Meta import'!P52))="-")),"link_clicks","platform_attributed_actions")))</x:f>
        <x:v>spend</x:v>
      </x:c>
      <x:c r="D584" t="str">
        <x:f>IF('Meta import'!A52="","",IF(OR(OR(ISBLANK('Meta import'!N52),AND(ISTEXT('Meta import'!N52),'Meta import'!N52="")),OR(ISBLANK('Meta import'!O52),AND(ISTEXT('Meta import'!O52),'Meta import'!O52="")),OR(ISBLANK('Meta import'!P52),AND(ISTEXT('Meta import'!P52),'Meta import'!P52="")),OR(ISBLANK('Meta import'!R52),AND(ISTEXT('Meta import'!R52),'Meta import'!R52=""))),"MISSING_OR_PLACEHOLDER",""))</x:f>
      </x:c>
      <x:c r="E584" t="str">
        <x:f>IF(D584="","","Hold")</x:f>
      </x:c>
      <x:c r="F584" t="str">
        <x:f>IF(D584="","","Repair the named source field and rerun.")</x:f>
      </x:c>
      <x:c r="G584" t="str">
        <x:f>IF(D584="","",B584&amp;" "&amp;C584&amp;" "&amp;D584)</x:f>
      </x:c>
    </x:row>
    <x:row r="585">
      <x:c r="A585" t="str">
        <x:v>meta</x:v>
      </x:c>
      <x:c r="B585" t="str">
        <x:f>IF('Meta import'!A53="","",'Meta import'!A53)</x:f>
      </x:c>
      <x:c r="C585" t="str">
        <x:f>IF(OR(OR(ISBLANK('Meta import'!N53),AND(ISTEXT('Meta import'!N53),'Meta import'!N53="")),OR(LOWER(TRIM('Meta import'!N53))="unknown",LOWER(TRIM('Meta import'!N53))="not applicable",LOWER(TRIM('Meta import'!N53))="n/a",LOWER(TRIM('Meta import'!N53))="na",LOWER(TRIM('Meta import'!N53))="pending",LOWER(TRIM('Meta import'!N53))="unavailable",LOWER(TRIM('Meta import'!N53))="denied",LOWER(TRIM('Meta import'!N53))="none",LOWER(TRIM('Meta import'!N53))="tbd",LOWER(TRIM('Meta import'!N53))="to be determined",LOWER(TRIM('Meta import'!N53))="-")),"spend",IF(OR(OR(ISBLANK('Meta import'!O53),AND(ISTEXT('Meta import'!O53),'Meta import'!O53="")),OR(LOWER(TRIM('Meta import'!O53))="unknown",LOWER(TRIM('Meta import'!O53))="not applicable",LOWER(TRIM('Meta import'!O53))="n/a",LOWER(TRIM('Meta import'!O53))="na",LOWER(TRIM('Meta import'!O53))="pending",LOWER(TRIM('Meta import'!O53))="unavailable",LOWER(TRIM('Meta import'!O53))="denied",LOWER(TRIM('Meta import'!O53))="none",LOWER(TRIM('Meta import'!O53))="tbd",LOWER(TRIM('Meta import'!O53))="to be determined",LOWER(TRIM('Meta import'!O53))="-")),"impressions",IF(OR(OR(ISBLANK('Meta import'!P53),AND(ISTEXT('Meta import'!P53),'Meta import'!P53="")),OR(LOWER(TRIM('Meta import'!P53))="unknown",LOWER(TRIM('Meta import'!P53))="not applicable",LOWER(TRIM('Meta import'!P53))="n/a",LOWER(TRIM('Meta import'!P53))="na",LOWER(TRIM('Meta import'!P53))="pending",LOWER(TRIM('Meta import'!P53))="unavailable",LOWER(TRIM('Meta import'!P53))="denied",LOWER(TRIM('Meta import'!P53))="none",LOWER(TRIM('Meta import'!P53))="tbd",LOWER(TRIM('Meta import'!P53))="to be determined",LOWER(TRIM('Meta import'!P53))="-")),"link_clicks","platform_attributed_actions")))</x:f>
        <x:v>spend</x:v>
      </x:c>
      <x:c r="D585" t="str">
        <x:f>IF('Meta import'!A53="","",IF(OR(OR(ISBLANK('Meta import'!N53),AND(ISTEXT('Meta import'!N53),'Meta import'!N53="")),OR(ISBLANK('Meta import'!O53),AND(ISTEXT('Meta import'!O53),'Meta import'!O53="")),OR(ISBLANK('Meta import'!P53),AND(ISTEXT('Meta import'!P53),'Meta import'!P53="")),OR(ISBLANK('Meta import'!R53),AND(ISTEXT('Meta import'!R53),'Meta import'!R53=""))),"MISSING_OR_PLACEHOLDER",""))</x:f>
      </x:c>
      <x:c r="E585" t="str">
        <x:f>IF(D585="","","Hold")</x:f>
      </x:c>
      <x:c r="F585" t="str">
        <x:f>IF(D585="","","Repair the named source field and rerun.")</x:f>
      </x:c>
      <x:c r="G585" t="str">
        <x:f>IF(D585="","",B585&amp;" "&amp;C585&amp;" "&amp;D585)</x:f>
      </x:c>
    </x:row>
    <x:row r="586">
      <x:c r="A586" t="str">
        <x:v>meta</x:v>
      </x:c>
      <x:c r="B586" t="str">
        <x:f>IF('Meta import'!A54="","",'Meta import'!A54)</x:f>
      </x:c>
      <x:c r="C586" t="str">
        <x:f>IF(OR(OR(ISBLANK('Meta import'!N54),AND(ISTEXT('Meta import'!N54),'Meta import'!N54="")),OR(LOWER(TRIM('Meta import'!N54))="unknown",LOWER(TRIM('Meta import'!N54))="not applicable",LOWER(TRIM('Meta import'!N54))="n/a",LOWER(TRIM('Meta import'!N54))="na",LOWER(TRIM('Meta import'!N54))="pending",LOWER(TRIM('Meta import'!N54))="unavailable",LOWER(TRIM('Meta import'!N54))="denied",LOWER(TRIM('Meta import'!N54))="none",LOWER(TRIM('Meta import'!N54))="tbd",LOWER(TRIM('Meta import'!N54))="to be determined",LOWER(TRIM('Meta import'!N54))="-")),"spend",IF(OR(OR(ISBLANK('Meta import'!O54),AND(ISTEXT('Meta import'!O54),'Meta import'!O54="")),OR(LOWER(TRIM('Meta import'!O54))="unknown",LOWER(TRIM('Meta import'!O54))="not applicable",LOWER(TRIM('Meta import'!O54))="n/a",LOWER(TRIM('Meta import'!O54))="na",LOWER(TRIM('Meta import'!O54))="pending",LOWER(TRIM('Meta import'!O54))="unavailable",LOWER(TRIM('Meta import'!O54))="denied",LOWER(TRIM('Meta import'!O54))="none",LOWER(TRIM('Meta import'!O54))="tbd",LOWER(TRIM('Meta import'!O54))="to be determined",LOWER(TRIM('Meta import'!O54))="-")),"impressions",IF(OR(OR(ISBLANK('Meta import'!P54),AND(ISTEXT('Meta import'!P54),'Meta import'!P54="")),OR(LOWER(TRIM('Meta import'!P54))="unknown",LOWER(TRIM('Meta import'!P54))="not applicable",LOWER(TRIM('Meta import'!P54))="n/a",LOWER(TRIM('Meta import'!P54))="na",LOWER(TRIM('Meta import'!P54))="pending",LOWER(TRIM('Meta import'!P54))="unavailable",LOWER(TRIM('Meta import'!P54))="denied",LOWER(TRIM('Meta import'!P54))="none",LOWER(TRIM('Meta import'!P54))="tbd",LOWER(TRIM('Meta import'!P54))="to be determined",LOWER(TRIM('Meta import'!P54))="-")),"link_clicks","platform_attributed_actions")))</x:f>
        <x:v>spend</x:v>
      </x:c>
      <x:c r="D586" t="str">
        <x:f>IF('Meta import'!A54="","",IF(OR(OR(ISBLANK('Meta import'!N54),AND(ISTEXT('Meta import'!N54),'Meta import'!N54="")),OR(ISBLANK('Meta import'!O54),AND(ISTEXT('Meta import'!O54),'Meta import'!O54="")),OR(ISBLANK('Meta import'!P54),AND(ISTEXT('Meta import'!P54),'Meta import'!P54="")),OR(ISBLANK('Meta import'!R54),AND(ISTEXT('Meta import'!R54),'Meta import'!R54=""))),"MISSING_OR_PLACEHOLDER",""))</x:f>
      </x:c>
      <x:c r="E586" t="str">
        <x:f>IF(D586="","","Hold")</x:f>
      </x:c>
      <x:c r="F586" t="str">
        <x:f>IF(D586="","","Repair the named source field and rerun.")</x:f>
      </x:c>
      <x:c r="G586" t="str">
        <x:f>IF(D586="","",B586&amp;" "&amp;C586&amp;" "&amp;D586)</x:f>
      </x:c>
    </x:row>
    <x:row r="587">
      <x:c r="A587" t="str">
        <x:v>meta</x:v>
      </x:c>
      <x:c r="B587" t="str">
        <x:f>IF('Meta import'!A55="","",'Meta import'!A55)</x:f>
      </x:c>
      <x:c r="C587" t="str">
        <x:f>IF(OR(OR(ISBLANK('Meta import'!N55),AND(ISTEXT('Meta import'!N55),'Meta import'!N55="")),OR(LOWER(TRIM('Meta import'!N55))="unknown",LOWER(TRIM('Meta import'!N55))="not applicable",LOWER(TRIM('Meta import'!N55))="n/a",LOWER(TRIM('Meta import'!N55))="na",LOWER(TRIM('Meta import'!N55))="pending",LOWER(TRIM('Meta import'!N55))="unavailable",LOWER(TRIM('Meta import'!N55))="denied",LOWER(TRIM('Meta import'!N55))="none",LOWER(TRIM('Meta import'!N55))="tbd",LOWER(TRIM('Meta import'!N55))="to be determined",LOWER(TRIM('Meta import'!N55))="-")),"spend",IF(OR(OR(ISBLANK('Meta import'!O55),AND(ISTEXT('Meta import'!O55),'Meta import'!O55="")),OR(LOWER(TRIM('Meta import'!O55))="unknown",LOWER(TRIM('Meta import'!O55))="not applicable",LOWER(TRIM('Meta import'!O55))="n/a",LOWER(TRIM('Meta import'!O55))="na",LOWER(TRIM('Meta import'!O55))="pending",LOWER(TRIM('Meta import'!O55))="unavailable",LOWER(TRIM('Meta import'!O55))="denied",LOWER(TRIM('Meta import'!O55))="none",LOWER(TRIM('Meta import'!O55))="tbd",LOWER(TRIM('Meta import'!O55))="to be determined",LOWER(TRIM('Meta import'!O55))="-")),"impressions",IF(OR(OR(ISBLANK('Meta import'!P55),AND(ISTEXT('Meta import'!P55),'Meta import'!P55="")),OR(LOWER(TRIM('Meta import'!P55))="unknown",LOWER(TRIM('Meta import'!P55))="not applicable",LOWER(TRIM('Meta import'!P55))="n/a",LOWER(TRIM('Meta import'!P55))="na",LOWER(TRIM('Meta import'!P55))="pending",LOWER(TRIM('Meta import'!P55))="unavailable",LOWER(TRIM('Meta import'!P55))="denied",LOWER(TRIM('Meta import'!P55))="none",LOWER(TRIM('Meta import'!P55))="tbd",LOWER(TRIM('Meta import'!P55))="to be determined",LOWER(TRIM('Meta import'!P55))="-")),"link_clicks","platform_attributed_actions")))</x:f>
        <x:v>spend</x:v>
      </x:c>
      <x:c r="D587" t="str">
        <x:f>IF('Meta import'!A55="","",IF(OR(OR(ISBLANK('Meta import'!N55),AND(ISTEXT('Meta import'!N55),'Meta import'!N55="")),OR(ISBLANK('Meta import'!O55),AND(ISTEXT('Meta import'!O55),'Meta import'!O55="")),OR(ISBLANK('Meta import'!P55),AND(ISTEXT('Meta import'!P55),'Meta import'!P55="")),OR(ISBLANK('Meta import'!R55),AND(ISTEXT('Meta import'!R55),'Meta import'!R55=""))),"MISSING_OR_PLACEHOLDER",""))</x:f>
      </x:c>
      <x:c r="E587" t="str">
        <x:f>IF(D587="","","Hold")</x:f>
      </x:c>
      <x:c r="F587" t="str">
        <x:f>IF(D587="","","Repair the named source field and rerun.")</x:f>
      </x:c>
      <x:c r="G587" t="str">
        <x:f>IF(D587="","",B587&amp;" "&amp;C587&amp;" "&amp;D587)</x:f>
      </x:c>
    </x:row>
    <x:row r="588">
      <x:c r="A588" t="str">
        <x:v>meta</x:v>
      </x:c>
      <x:c r="B588" t="str">
        <x:f>IF('Meta import'!A56="","",'Meta import'!A56)</x:f>
      </x:c>
      <x:c r="C588" t="str">
        <x:f>IF(OR(OR(ISBLANK('Meta import'!N56),AND(ISTEXT('Meta import'!N56),'Meta import'!N56="")),OR(LOWER(TRIM('Meta import'!N56))="unknown",LOWER(TRIM('Meta import'!N56))="not applicable",LOWER(TRIM('Meta import'!N56))="n/a",LOWER(TRIM('Meta import'!N56))="na",LOWER(TRIM('Meta import'!N56))="pending",LOWER(TRIM('Meta import'!N56))="unavailable",LOWER(TRIM('Meta import'!N56))="denied",LOWER(TRIM('Meta import'!N56))="none",LOWER(TRIM('Meta import'!N56))="tbd",LOWER(TRIM('Meta import'!N56))="to be determined",LOWER(TRIM('Meta import'!N56))="-")),"spend",IF(OR(OR(ISBLANK('Meta import'!O56),AND(ISTEXT('Meta import'!O56),'Meta import'!O56="")),OR(LOWER(TRIM('Meta import'!O56))="unknown",LOWER(TRIM('Meta import'!O56))="not applicable",LOWER(TRIM('Meta import'!O56))="n/a",LOWER(TRIM('Meta import'!O56))="na",LOWER(TRIM('Meta import'!O56))="pending",LOWER(TRIM('Meta import'!O56))="unavailable",LOWER(TRIM('Meta import'!O56))="denied",LOWER(TRIM('Meta import'!O56))="none",LOWER(TRIM('Meta import'!O56))="tbd",LOWER(TRIM('Meta import'!O56))="to be determined",LOWER(TRIM('Meta import'!O56))="-")),"impressions",IF(OR(OR(ISBLANK('Meta import'!P56),AND(ISTEXT('Meta import'!P56),'Meta import'!P56="")),OR(LOWER(TRIM('Meta import'!P56))="unknown",LOWER(TRIM('Meta import'!P56))="not applicable",LOWER(TRIM('Meta import'!P56))="n/a",LOWER(TRIM('Meta import'!P56))="na",LOWER(TRIM('Meta import'!P56))="pending",LOWER(TRIM('Meta import'!P56))="unavailable",LOWER(TRIM('Meta import'!P56))="denied",LOWER(TRIM('Meta import'!P56))="none",LOWER(TRIM('Meta import'!P56))="tbd",LOWER(TRIM('Meta import'!P56))="to be determined",LOWER(TRIM('Meta import'!P56))="-")),"link_clicks","platform_attributed_actions")))</x:f>
        <x:v>spend</x:v>
      </x:c>
      <x:c r="D588" t="str">
        <x:f>IF('Meta import'!A56="","",IF(OR(OR(ISBLANK('Meta import'!N56),AND(ISTEXT('Meta import'!N56),'Meta import'!N56="")),OR(ISBLANK('Meta import'!O56),AND(ISTEXT('Meta import'!O56),'Meta import'!O56="")),OR(ISBLANK('Meta import'!P56),AND(ISTEXT('Meta import'!P56),'Meta import'!P56="")),OR(ISBLANK('Meta import'!R56),AND(ISTEXT('Meta import'!R56),'Meta import'!R56=""))),"MISSING_OR_PLACEHOLDER",""))</x:f>
      </x:c>
      <x:c r="E588" t="str">
        <x:f>IF(D588="","","Hold")</x:f>
      </x:c>
      <x:c r="F588" t="str">
        <x:f>IF(D588="","","Repair the named source field and rerun.")</x:f>
      </x:c>
      <x:c r="G588" t="str">
        <x:f>IF(D588="","",B588&amp;" "&amp;C588&amp;" "&amp;D588)</x:f>
      </x:c>
    </x:row>
    <x:row r="589">
      <x:c r="A589" t="str">
        <x:v>meta</x:v>
      </x:c>
      <x:c r="B589" t="str">
        <x:f>IF('Meta import'!A57="","",'Meta import'!A57)</x:f>
      </x:c>
      <x:c r="C589" t="str">
        <x:f>IF(OR(OR(ISBLANK('Meta import'!N57),AND(ISTEXT('Meta import'!N57),'Meta import'!N57="")),OR(LOWER(TRIM('Meta import'!N57))="unknown",LOWER(TRIM('Meta import'!N57))="not applicable",LOWER(TRIM('Meta import'!N57))="n/a",LOWER(TRIM('Meta import'!N57))="na",LOWER(TRIM('Meta import'!N57))="pending",LOWER(TRIM('Meta import'!N57))="unavailable",LOWER(TRIM('Meta import'!N57))="denied",LOWER(TRIM('Meta import'!N57))="none",LOWER(TRIM('Meta import'!N57))="tbd",LOWER(TRIM('Meta import'!N57))="to be determined",LOWER(TRIM('Meta import'!N57))="-")),"spend",IF(OR(OR(ISBLANK('Meta import'!O57),AND(ISTEXT('Meta import'!O57),'Meta import'!O57="")),OR(LOWER(TRIM('Meta import'!O57))="unknown",LOWER(TRIM('Meta import'!O57))="not applicable",LOWER(TRIM('Meta import'!O57))="n/a",LOWER(TRIM('Meta import'!O57))="na",LOWER(TRIM('Meta import'!O57))="pending",LOWER(TRIM('Meta import'!O57))="unavailable",LOWER(TRIM('Meta import'!O57))="denied",LOWER(TRIM('Meta import'!O57))="none",LOWER(TRIM('Meta import'!O57))="tbd",LOWER(TRIM('Meta import'!O57))="to be determined",LOWER(TRIM('Meta import'!O57))="-")),"impressions",IF(OR(OR(ISBLANK('Meta import'!P57),AND(ISTEXT('Meta import'!P57),'Meta import'!P57="")),OR(LOWER(TRIM('Meta import'!P57))="unknown",LOWER(TRIM('Meta import'!P57))="not applicable",LOWER(TRIM('Meta import'!P57))="n/a",LOWER(TRIM('Meta import'!P57))="na",LOWER(TRIM('Meta import'!P57))="pending",LOWER(TRIM('Meta import'!P57))="unavailable",LOWER(TRIM('Meta import'!P57))="denied",LOWER(TRIM('Meta import'!P57))="none",LOWER(TRIM('Meta import'!P57))="tbd",LOWER(TRIM('Meta import'!P57))="to be determined",LOWER(TRIM('Meta import'!P57))="-")),"link_clicks","platform_attributed_actions")))</x:f>
        <x:v>spend</x:v>
      </x:c>
      <x:c r="D589" t="str">
        <x:f>IF('Meta import'!A57="","",IF(OR(OR(ISBLANK('Meta import'!N57),AND(ISTEXT('Meta import'!N57),'Meta import'!N57="")),OR(ISBLANK('Meta import'!O57),AND(ISTEXT('Meta import'!O57),'Meta import'!O57="")),OR(ISBLANK('Meta import'!P57),AND(ISTEXT('Meta import'!P57),'Meta import'!P57="")),OR(ISBLANK('Meta import'!R57),AND(ISTEXT('Meta import'!R57),'Meta import'!R57=""))),"MISSING_OR_PLACEHOLDER",""))</x:f>
      </x:c>
      <x:c r="E589" t="str">
        <x:f>IF(D589="","","Hold")</x:f>
      </x:c>
      <x:c r="F589" t="str">
        <x:f>IF(D589="","","Repair the named source field and rerun.")</x:f>
      </x:c>
      <x:c r="G589" t="str">
        <x:f>IF(D589="","",B589&amp;" "&amp;C589&amp;" "&amp;D589)</x:f>
      </x:c>
    </x:row>
    <x:row r="590">
      <x:c r="A590" t="str">
        <x:v>meta</x:v>
      </x:c>
      <x:c r="B590" t="str">
        <x:f>IF('Meta import'!A58="","",'Meta import'!A58)</x:f>
      </x:c>
      <x:c r="C590" t="str">
        <x:f>IF(OR(OR(ISBLANK('Meta import'!N58),AND(ISTEXT('Meta import'!N58),'Meta import'!N58="")),OR(LOWER(TRIM('Meta import'!N58))="unknown",LOWER(TRIM('Meta import'!N58))="not applicable",LOWER(TRIM('Meta import'!N58))="n/a",LOWER(TRIM('Meta import'!N58))="na",LOWER(TRIM('Meta import'!N58))="pending",LOWER(TRIM('Meta import'!N58))="unavailable",LOWER(TRIM('Meta import'!N58))="denied",LOWER(TRIM('Meta import'!N58))="none",LOWER(TRIM('Meta import'!N58))="tbd",LOWER(TRIM('Meta import'!N58))="to be determined",LOWER(TRIM('Meta import'!N58))="-")),"spend",IF(OR(OR(ISBLANK('Meta import'!O58),AND(ISTEXT('Meta import'!O58),'Meta import'!O58="")),OR(LOWER(TRIM('Meta import'!O58))="unknown",LOWER(TRIM('Meta import'!O58))="not applicable",LOWER(TRIM('Meta import'!O58))="n/a",LOWER(TRIM('Meta import'!O58))="na",LOWER(TRIM('Meta import'!O58))="pending",LOWER(TRIM('Meta import'!O58))="unavailable",LOWER(TRIM('Meta import'!O58))="denied",LOWER(TRIM('Meta import'!O58))="none",LOWER(TRIM('Meta import'!O58))="tbd",LOWER(TRIM('Meta import'!O58))="to be determined",LOWER(TRIM('Meta import'!O58))="-")),"impressions",IF(OR(OR(ISBLANK('Meta import'!P58),AND(ISTEXT('Meta import'!P58),'Meta import'!P58="")),OR(LOWER(TRIM('Meta import'!P58))="unknown",LOWER(TRIM('Meta import'!P58))="not applicable",LOWER(TRIM('Meta import'!P58))="n/a",LOWER(TRIM('Meta import'!P58))="na",LOWER(TRIM('Meta import'!P58))="pending",LOWER(TRIM('Meta import'!P58))="unavailable",LOWER(TRIM('Meta import'!P58))="denied",LOWER(TRIM('Meta import'!P58))="none",LOWER(TRIM('Meta import'!P58))="tbd",LOWER(TRIM('Meta import'!P58))="to be determined",LOWER(TRIM('Meta import'!P58))="-")),"link_clicks","platform_attributed_actions")))</x:f>
        <x:v>spend</x:v>
      </x:c>
      <x:c r="D590" t="str">
        <x:f>IF('Meta import'!A58="","",IF(OR(OR(ISBLANK('Meta import'!N58),AND(ISTEXT('Meta import'!N58),'Meta import'!N58="")),OR(ISBLANK('Meta import'!O58),AND(ISTEXT('Meta import'!O58),'Meta import'!O58="")),OR(ISBLANK('Meta import'!P58),AND(ISTEXT('Meta import'!P58),'Meta import'!P58="")),OR(ISBLANK('Meta import'!R58),AND(ISTEXT('Meta import'!R58),'Meta import'!R58=""))),"MISSING_OR_PLACEHOLDER",""))</x:f>
      </x:c>
      <x:c r="E590" t="str">
        <x:f>IF(D590="","","Hold")</x:f>
      </x:c>
      <x:c r="F590" t="str">
        <x:f>IF(D590="","","Repair the named source field and rerun.")</x:f>
      </x:c>
      <x:c r="G590" t="str">
        <x:f>IF(D590="","",B590&amp;" "&amp;C590&amp;" "&amp;D590)</x:f>
      </x:c>
    </x:row>
    <x:row r="591">
      <x:c r="A591" t="str">
        <x:v>meta</x:v>
      </x:c>
      <x:c r="B591" t="str">
        <x:f>IF('Meta import'!A59="","",'Meta import'!A59)</x:f>
      </x:c>
      <x:c r="C591" t="str">
        <x:f>IF(OR(OR(ISBLANK('Meta import'!N59),AND(ISTEXT('Meta import'!N59),'Meta import'!N59="")),OR(LOWER(TRIM('Meta import'!N59))="unknown",LOWER(TRIM('Meta import'!N59))="not applicable",LOWER(TRIM('Meta import'!N59))="n/a",LOWER(TRIM('Meta import'!N59))="na",LOWER(TRIM('Meta import'!N59))="pending",LOWER(TRIM('Meta import'!N59))="unavailable",LOWER(TRIM('Meta import'!N59))="denied",LOWER(TRIM('Meta import'!N59))="none",LOWER(TRIM('Meta import'!N59))="tbd",LOWER(TRIM('Meta import'!N59))="to be determined",LOWER(TRIM('Meta import'!N59))="-")),"spend",IF(OR(OR(ISBLANK('Meta import'!O59),AND(ISTEXT('Meta import'!O59),'Meta import'!O59="")),OR(LOWER(TRIM('Meta import'!O59))="unknown",LOWER(TRIM('Meta import'!O59))="not applicable",LOWER(TRIM('Meta import'!O59))="n/a",LOWER(TRIM('Meta import'!O59))="na",LOWER(TRIM('Meta import'!O59))="pending",LOWER(TRIM('Meta import'!O59))="unavailable",LOWER(TRIM('Meta import'!O59))="denied",LOWER(TRIM('Meta import'!O59))="none",LOWER(TRIM('Meta import'!O59))="tbd",LOWER(TRIM('Meta import'!O59))="to be determined",LOWER(TRIM('Meta import'!O59))="-")),"impressions",IF(OR(OR(ISBLANK('Meta import'!P59),AND(ISTEXT('Meta import'!P59),'Meta import'!P59="")),OR(LOWER(TRIM('Meta import'!P59))="unknown",LOWER(TRIM('Meta import'!P59))="not applicable",LOWER(TRIM('Meta import'!P59))="n/a",LOWER(TRIM('Meta import'!P59))="na",LOWER(TRIM('Meta import'!P59))="pending",LOWER(TRIM('Meta import'!P59))="unavailable",LOWER(TRIM('Meta import'!P59))="denied",LOWER(TRIM('Meta import'!P59))="none",LOWER(TRIM('Meta import'!P59))="tbd",LOWER(TRIM('Meta import'!P59))="to be determined",LOWER(TRIM('Meta import'!P59))="-")),"link_clicks","platform_attributed_actions")))</x:f>
        <x:v>spend</x:v>
      </x:c>
      <x:c r="D591" t="str">
        <x:f>IF('Meta import'!A59="","",IF(OR(OR(ISBLANK('Meta import'!N59),AND(ISTEXT('Meta import'!N59),'Meta import'!N59="")),OR(ISBLANK('Meta import'!O59),AND(ISTEXT('Meta import'!O59),'Meta import'!O59="")),OR(ISBLANK('Meta import'!P59),AND(ISTEXT('Meta import'!P59),'Meta import'!P59="")),OR(ISBLANK('Meta import'!R59),AND(ISTEXT('Meta import'!R59),'Meta import'!R59=""))),"MISSING_OR_PLACEHOLDER",""))</x:f>
      </x:c>
      <x:c r="E591" t="str">
        <x:f>IF(D591="","","Hold")</x:f>
      </x:c>
      <x:c r="F591" t="str">
        <x:f>IF(D591="","","Repair the named source field and rerun.")</x:f>
      </x:c>
      <x:c r="G591" t="str">
        <x:f>IF(D591="","",B591&amp;" "&amp;C591&amp;" "&amp;D591)</x:f>
      </x:c>
    </x:row>
    <x:row r="592">
      <x:c r="A592" t="str">
        <x:v>meta</x:v>
      </x:c>
      <x:c r="B592" t="str">
        <x:f>IF('Meta import'!A60="","",'Meta import'!A60)</x:f>
      </x:c>
      <x:c r="C592" t="str">
        <x:f>IF(OR(OR(ISBLANK('Meta import'!N60),AND(ISTEXT('Meta import'!N60),'Meta import'!N60="")),OR(LOWER(TRIM('Meta import'!N60))="unknown",LOWER(TRIM('Meta import'!N60))="not applicable",LOWER(TRIM('Meta import'!N60))="n/a",LOWER(TRIM('Meta import'!N60))="na",LOWER(TRIM('Meta import'!N60))="pending",LOWER(TRIM('Meta import'!N60))="unavailable",LOWER(TRIM('Meta import'!N60))="denied",LOWER(TRIM('Meta import'!N60))="none",LOWER(TRIM('Meta import'!N60))="tbd",LOWER(TRIM('Meta import'!N60))="to be determined",LOWER(TRIM('Meta import'!N60))="-")),"spend",IF(OR(OR(ISBLANK('Meta import'!O60),AND(ISTEXT('Meta import'!O60),'Meta import'!O60="")),OR(LOWER(TRIM('Meta import'!O60))="unknown",LOWER(TRIM('Meta import'!O60))="not applicable",LOWER(TRIM('Meta import'!O60))="n/a",LOWER(TRIM('Meta import'!O60))="na",LOWER(TRIM('Meta import'!O60))="pending",LOWER(TRIM('Meta import'!O60))="unavailable",LOWER(TRIM('Meta import'!O60))="denied",LOWER(TRIM('Meta import'!O60))="none",LOWER(TRIM('Meta import'!O60))="tbd",LOWER(TRIM('Meta import'!O60))="to be determined",LOWER(TRIM('Meta import'!O60))="-")),"impressions",IF(OR(OR(ISBLANK('Meta import'!P60),AND(ISTEXT('Meta import'!P60),'Meta import'!P60="")),OR(LOWER(TRIM('Meta import'!P60))="unknown",LOWER(TRIM('Meta import'!P60))="not applicable",LOWER(TRIM('Meta import'!P60))="n/a",LOWER(TRIM('Meta import'!P60))="na",LOWER(TRIM('Meta import'!P60))="pending",LOWER(TRIM('Meta import'!P60))="unavailable",LOWER(TRIM('Meta import'!P60))="denied",LOWER(TRIM('Meta import'!P60))="none",LOWER(TRIM('Meta import'!P60))="tbd",LOWER(TRIM('Meta import'!P60))="to be determined",LOWER(TRIM('Meta import'!P60))="-")),"link_clicks","platform_attributed_actions")))</x:f>
        <x:v>spend</x:v>
      </x:c>
      <x:c r="D592" t="str">
        <x:f>IF('Meta import'!A60="","",IF(OR(OR(ISBLANK('Meta import'!N60),AND(ISTEXT('Meta import'!N60),'Meta import'!N60="")),OR(ISBLANK('Meta import'!O60),AND(ISTEXT('Meta import'!O60),'Meta import'!O60="")),OR(ISBLANK('Meta import'!P60),AND(ISTEXT('Meta import'!P60),'Meta import'!P60="")),OR(ISBLANK('Meta import'!R60),AND(ISTEXT('Meta import'!R60),'Meta import'!R60=""))),"MISSING_OR_PLACEHOLDER",""))</x:f>
      </x:c>
      <x:c r="E592" t="str">
        <x:f>IF(D592="","","Hold")</x:f>
      </x:c>
      <x:c r="F592" t="str">
        <x:f>IF(D592="","","Repair the named source field and rerun.")</x:f>
      </x:c>
      <x:c r="G592" t="str">
        <x:f>IF(D592="","",B592&amp;" "&amp;C592&amp;" "&amp;D592)</x:f>
      </x:c>
    </x:row>
    <x:row r="593">
      <x:c r="A593" t="str">
        <x:v>meta</x:v>
      </x:c>
      <x:c r="B593" t="str">
        <x:f>IF('Meta import'!A61="","",'Meta import'!A61)</x:f>
      </x:c>
      <x:c r="C593" t="str">
        <x:f>IF(OR(OR(ISBLANK('Meta import'!N61),AND(ISTEXT('Meta import'!N61),'Meta import'!N61="")),OR(LOWER(TRIM('Meta import'!N61))="unknown",LOWER(TRIM('Meta import'!N61))="not applicable",LOWER(TRIM('Meta import'!N61))="n/a",LOWER(TRIM('Meta import'!N61))="na",LOWER(TRIM('Meta import'!N61))="pending",LOWER(TRIM('Meta import'!N61))="unavailable",LOWER(TRIM('Meta import'!N61))="denied",LOWER(TRIM('Meta import'!N61))="none",LOWER(TRIM('Meta import'!N61))="tbd",LOWER(TRIM('Meta import'!N61))="to be determined",LOWER(TRIM('Meta import'!N61))="-")),"spend",IF(OR(OR(ISBLANK('Meta import'!O61),AND(ISTEXT('Meta import'!O61),'Meta import'!O61="")),OR(LOWER(TRIM('Meta import'!O61))="unknown",LOWER(TRIM('Meta import'!O61))="not applicable",LOWER(TRIM('Meta import'!O61))="n/a",LOWER(TRIM('Meta import'!O61))="na",LOWER(TRIM('Meta import'!O61))="pending",LOWER(TRIM('Meta import'!O61))="unavailable",LOWER(TRIM('Meta import'!O61))="denied",LOWER(TRIM('Meta import'!O61))="none",LOWER(TRIM('Meta import'!O61))="tbd",LOWER(TRIM('Meta import'!O61))="to be determined",LOWER(TRIM('Meta import'!O61))="-")),"impressions",IF(OR(OR(ISBLANK('Meta import'!P61),AND(ISTEXT('Meta import'!P61),'Meta import'!P61="")),OR(LOWER(TRIM('Meta import'!P61))="unknown",LOWER(TRIM('Meta import'!P61))="not applicable",LOWER(TRIM('Meta import'!P61))="n/a",LOWER(TRIM('Meta import'!P61))="na",LOWER(TRIM('Meta import'!P61))="pending",LOWER(TRIM('Meta import'!P61))="unavailable",LOWER(TRIM('Meta import'!P61))="denied",LOWER(TRIM('Meta import'!P61))="none",LOWER(TRIM('Meta import'!P61))="tbd",LOWER(TRIM('Meta import'!P61))="to be determined",LOWER(TRIM('Meta import'!P61))="-")),"link_clicks","platform_attributed_actions")))</x:f>
        <x:v>spend</x:v>
      </x:c>
      <x:c r="D593" t="str">
        <x:f>IF('Meta import'!A61="","",IF(OR(OR(ISBLANK('Meta import'!N61),AND(ISTEXT('Meta import'!N61),'Meta import'!N61="")),OR(ISBLANK('Meta import'!O61),AND(ISTEXT('Meta import'!O61),'Meta import'!O61="")),OR(ISBLANK('Meta import'!P61),AND(ISTEXT('Meta import'!P61),'Meta import'!P61="")),OR(ISBLANK('Meta import'!R61),AND(ISTEXT('Meta import'!R61),'Meta import'!R61=""))),"MISSING_OR_PLACEHOLDER",""))</x:f>
      </x:c>
      <x:c r="E593" t="str">
        <x:f>IF(D593="","","Hold")</x:f>
      </x:c>
      <x:c r="F593" t="str">
        <x:f>IF(D593="","","Repair the named source field and rerun.")</x:f>
      </x:c>
      <x:c r="G593" t="str">
        <x:f>IF(D593="","",B593&amp;" "&amp;C593&amp;" "&amp;D593)</x:f>
      </x:c>
    </x:row>
    <x:row r="594">
      <x:c r="A594" t="str">
        <x:v>meta</x:v>
      </x:c>
      <x:c r="B594" t="str">
        <x:f>IF('Meta import'!A62="","",'Meta import'!A62)</x:f>
      </x:c>
      <x:c r="C594" t="str">
        <x:f>IF(OR(OR(ISBLANK('Meta import'!N62),AND(ISTEXT('Meta import'!N62),'Meta import'!N62="")),OR(LOWER(TRIM('Meta import'!N62))="unknown",LOWER(TRIM('Meta import'!N62))="not applicable",LOWER(TRIM('Meta import'!N62))="n/a",LOWER(TRIM('Meta import'!N62))="na",LOWER(TRIM('Meta import'!N62))="pending",LOWER(TRIM('Meta import'!N62))="unavailable",LOWER(TRIM('Meta import'!N62))="denied",LOWER(TRIM('Meta import'!N62))="none",LOWER(TRIM('Meta import'!N62))="tbd",LOWER(TRIM('Meta import'!N62))="to be determined",LOWER(TRIM('Meta import'!N62))="-")),"spend",IF(OR(OR(ISBLANK('Meta import'!O62),AND(ISTEXT('Meta import'!O62),'Meta import'!O62="")),OR(LOWER(TRIM('Meta import'!O62))="unknown",LOWER(TRIM('Meta import'!O62))="not applicable",LOWER(TRIM('Meta import'!O62))="n/a",LOWER(TRIM('Meta import'!O62))="na",LOWER(TRIM('Meta import'!O62))="pending",LOWER(TRIM('Meta import'!O62))="unavailable",LOWER(TRIM('Meta import'!O62))="denied",LOWER(TRIM('Meta import'!O62))="none",LOWER(TRIM('Meta import'!O62))="tbd",LOWER(TRIM('Meta import'!O62))="to be determined",LOWER(TRIM('Meta import'!O62))="-")),"impressions",IF(OR(OR(ISBLANK('Meta import'!P62),AND(ISTEXT('Meta import'!P62),'Meta import'!P62="")),OR(LOWER(TRIM('Meta import'!P62))="unknown",LOWER(TRIM('Meta import'!P62))="not applicable",LOWER(TRIM('Meta import'!P62))="n/a",LOWER(TRIM('Meta import'!P62))="na",LOWER(TRIM('Meta import'!P62))="pending",LOWER(TRIM('Meta import'!P62))="unavailable",LOWER(TRIM('Meta import'!P62))="denied",LOWER(TRIM('Meta import'!P62))="none",LOWER(TRIM('Meta import'!P62))="tbd",LOWER(TRIM('Meta import'!P62))="to be determined",LOWER(TRIM('Meta import'!P62))="-")),"link_clicks","platform_attributed_actions")))</x:f>
        <x:v>spend</x:v>
      </x:c>
      <x:c r="D594" t="str">
        <x:f>IF('Meta import'!A62="","",IF(OR(OR(ISBLANK('Meta import'!N62),AND(ISTEXT('Meta import'!N62),'Meta import'!N62="")),OR(ISBLANK('Meta import'!O62),AND(ISTEXT('Meta import'!O62),'Meta import'!O62="")),OR(ISBLANK('Meta import'!P62),AND(ISTEXT('Meta import'!P62),'Meta import'!P62="")),OR(ISBLANK('Meta import'!R62),AND(ISTEXT('Meta import'!R62),'Meta import'!R62=""))),"MISSING_OR_PLACEHOLDER",""))</x:f>
      </x:c>
      <x:c r="E594" t="str">
        <x:f>IF(D594="","","Hold")</x:f>
      </x:c>
      <x:c r="F594" t="str">
        <x:f>IF(D594="","","Repair the named source field and rerun.")</x:f>
      </x:c>
      <x:c r="G594" t="str">
        <x:f>IF(D594="","",B594&amp;" "&amp;C594&amp;" "&amp;D594)</x:f>
      </x:c>
    </x:row>
    <x:row r="595">
      <x:c r="A595" t="str">
        <x:v>meta</x:v>
      </x:c>
      <x:c r="B595" t="str">
        <x:f>IF('Meta import'!A63="","",'Meta import'!A63)</x:f>
      </x:c>
      <x:c r="C595" t="str">
        <x:f>IF(OR(OR(ISBLANK('Meta import'!N63),AND(ISTEXT('Meta import'!N63),'Meta import'!N63="")),OR(LOWER(TRIM('Meta import'!N63))="unknown",LOWER(TRIM('Meta import'!N63))="not applicable",LOWER(TRIM('Meta import'!N63))="n/a",LOWER(TRIM('Meta import'!N63))="na",LOWER(TRIM('Meta import'!N63))="pending",LOWER(TRIM('Meta import'!N63))="unavailable",LOWER(TRIM('Meta import'!N63))="denied",LOWER(TRIM('Meta import'!N63))="none",LOWER(TRIM('Meta import'!N63))="tbd",LOWER(TRIM('Meta import'!N63))="to be determined",LOWER(TRIM('Meta import'!N63))="-")),"spend",IF(OR(OR(ISBLANK('Meta import'!O63),AND(ISTEXT('Meta import'!O63),'Meta import'!O63="")),OR(LOWER(TRIM('Meta import'!O63))="unknown",LOWER(TRIM('Meta import'!O63))="not applicable",LOWER(TRIM('Meta import'!O63))="n/a",LOWER(TRIM('Meta import'!O63))="na",LOWER(TRIM('Meta import'!O63))="pending",LOWER(TRIM('Meta import'!O63))="unavailable",LOWER(TRIM('Meta import'!O63))="denied",LOWER(TRIM('Meta import'!O63))="none",LOWER(TRIM('Meta import'!O63))="tbd",LOWER(TRIM('Meta import'!O63))="to be determined",LOWER(TRIM('Meta import'!O63))="-")),"impressions",IF(OR(OR(ISBLANK('Meta import'!P63),AND(ISTEXT('Meta import'!P63),'Meta import'!P63="")),OR(LOWER(TRIM('Meta import'!P63))="unknown",LOWER(TRIM('Meta import'!P63))="not applicable",LOWER(TRIM('Meta import'!P63))="n/a",LOWER(TRIM('Meta import'!P63))="na",LOWER(TRIM('Meta import'!P63))="pending",LOWER(TRIM('Meta import'!P63))="unavailable",LOWER(TRIM('Meta import'!P63))="denied",LOWER(TRIM('Meta import'!P63))="none",LOWER(TRIM('Meta import'!P63))="tbd",LOWER(TRIM('Meta import'!P63))="to be determined",LOWER(TRIM('Meta import'!P63))="-")),"link_clicks","platform_attributed_actions")))</x:f>
        <x:v>spend</x:v>
      </x:c>
      <x:c r="D595" t="str">
        <x:f>IF('Meta import'!A63="","",IF(OR(OR(ISBLANK('Meta import'!N63),AND(ISTEXT('Meta import'!N63),'Meta import'!N63="")),OR(ISBLANK('Meta import'!O63),AND(ISTEXT('Meta import'!O63),'Meta import'!O63="")),OR(ISBLANK('Meta import'!P63),AND(ISTEXT('Meta import'!P63),'Meta import'!P63="")),OR(ISBLANK('Meta import'!R63),AND(ISTEXT('Meta import'!R63),'Meta import'!R63=""))),"MISSING_OR_PLACEHOLDER",""))</x:f>
      </x:c>
      <x:c r="E595" t="str">
        <x:f>IF(D595="","","Hold")</x:f>
      </x:c>
      <x:c r="F595" t="str">
        <x:f>IF(D595="","","Repair the named source field and rerun.")</x:f>
      </x:c>
      <x:c r="G595" t="str">
        <x:f>IF(D595="","",B595&amp;" "&amp;C595&amp;" "&amp;D595)</x:f>
      </x:c>
    </x:row>
    <x:row r="596">
      <x:c r="A596" t="str">
        <x:v>meta</x:v>
      </x:c>
      <x:c r="B596" t="str">
        <x:f>IF('Meta import'!A64="","",'Meta import'!A64)</x:f>
      </x:c>
      <x:c r="C596" t="str">
        <x:f>IF(OR(OR(ISBLANK('Meta import'!N64),AND(ISTEXT('Meta import'!N64),'Meta import'!N64="")),OR(LOWER(TRIM('Meta import'!N64))="unknown",LOWER(TRIM('Meta import'!N64))="not applicable",LOWER(TRIM('Meta import'!N64))="n/a",LOWER(TRIM('Meta import'!N64))="na",LOWER(TRIM('Meta import'!N64))="pending",LOWER(TRIM('Meta import'!N64))="unavailable",LOWER(TRIM('Meta import'!N64))="denied",LOWER(TRIM('Meta import'!N64))="none",LOWER(TRIM('Meta import'!N64))="tbd",LOWER(TRIM('Meta import'!N64))="to be determined",LOWER(TRIM('Meta import'!N64))="-")),"spend",IF(OR(OR(ISBLANK('Meta import'!O64),AND(ISTEXT('Meta import'!O64),'Meta import'!O64="")),OR(LOWER(TRIM('Meta import'!O64))="unknown",LOWER(TRIM('Meta import'!O64))="not applicable",LOWER(TRIM('Meta import'!O64))="n/a",LOWER(TRIM('Meta import'!O64))="na",LOWER(TRIM('Meta import'!O64))="pending",LOWER(TRIM('Meta import'!O64))="unavailable",LOWER(TRIM('Meta import'!O64))="denied",LOWER(TRIM('Meta import'!O64))="none",LOWER(TRIM('Meta import'!O64))="tbd",LOWER(TRIM('Meta import'!O64))="to be determined",LOWER(TRIM('Meta import'!O64))="-")),"impressions",IF(OR(OR(ISBLANK('Meta import'!P64),AND(ISTEXT('Meta import'!P64),'Meta import'!P64="")),OR(LOWER(TRIM('Meta import'!P64))="unknown",LOWER(TRIM('Meta import'!P64))="not applicable",LOWER(TRIM('Meta import'!P64))="n/a",LOWER(TRIM('Meta import'!P64))="na",LOWER(TRIM('Meta import'!P64))="pending",LOWER(TRIM('Meta import'!P64))="unavailable",LOWER(TRIM('Meta import'!P64))="denied",LOWER(TRIM('Meta import'!P64))="none",LOWER(TRIM('Meta import'!P64))="tbd",LOWER(TRIM('Meta import'!P64))="to be determined",LOWER(TRIM('Meta import'!P64))="-")),"link_clicks","platform_attributed_actions")))</x:f>
        <x:v>spend</x:v>
      </x:c>
      <x:c r="D596" t="str">
        <x:f>IF('Meta import'!A64="","",IF(OR(OR(ISBLANK('Meta import'!N64),AND(ISTEXT('Meta import'!N64),'Meta import'!N64="")),OR(ISBLANK('Meta import'!O64),AND(ISTEXT('Meta import'!O64),'Meta import'!O64="")),OR(ISBLANK('Meta import'!P64),AND(ISTEXT('Meta import'!P64),'Meta import'!P64="")),OR(ISBLANK('Meta import'!R64),AND(ISTEXT('Meta import'!R64),'Meta import'!R64=""))),"MISSING_OR_PLACEHOLDER",""))</x:f>
      </x:c>
      <x:c r="E596" t="str">
        <x:f>IF(D596="","","Hold")</x:f>
      </x:c>
      <x:c r="F596" t="str">
        <x:f>IF(D596="","","Repair the named source field and rerun.")</x:f>
      </x:c>
      <x:c r="G596" t="str">
        <x:f>IF(D596="","",B596&amp;" "&amp;C596&amp;" "&amp;D596)</x:f>
      </x:c>
    </x:row>
    <x:row r="597">
      <x:c r="A597" t="str">
        <x:v>meta</x:v>
      </x:c>
      <x:c r="B597" t="str">
        <x:f>IF('Meta import'!A65="","",'Meta import'!A65)</x:f>
      </x:c>
      <x:c r="C597" t="str">
        <x:f>IF(OR(OR(ISBLANK('Meta import'!N65),AND(ISTEXT('Meta import'!N65),'Meta import'!N65="")),OR(LOWER(TRIM('Meta import'!N65))="unknown",LOWER(TRIM('Meta import'!N65))="not applicable",LOWER(TRIM('Meta import'!N65))="n/a",LOWER(TRIM('Meta import'!N65))="na",LOWER(TRIM('Meta import'!N65))="pending",LOWER(TRIM('Meta import'!N65))="unavailable",LOWER(TRIM('Meta import'!N65))="denied",LOWER(TRIM('Meta import'!N65))="none",LOWER(TRIM('Meta import'!N65))="tbd",LOWER(TRIM('Meta import'!N65))="to be determined",LOWER(TRIM('Meta import'!N65))="-")),"spend",IF(OR(OR(ISBLANK('Meta import'!O65),AND(ISTEXT('Meta import'!O65),'Meta import'!O65="")),OR(LOWER(TRIM('Meta import'!O65))="unknown",LOWER(TRIM('Meta import'!O65))="not applicable",LOWER(TRIM('Meta import'!O65))="n/a",LOWER(TRIM('Meta import'!O65))="na",LOWER(TRIM('Meta import'!O65))="pending",LOWER(TRIM('Meta import'!O65))="unavailable",LOWER(TRIM('Meta import'!O65))="denied",LOWER(TRIM('Meta import'!O65))="none",LOWER(TRIM('Meta import'!O65))="tbd",LOWER(TRIM('Meta import'!O65))="to be determined",LOWER(TRIM('Meta import'!O65))="-")),"impressions",IF(OR(OR(ISBLANK('Meta import'!P65),AND(ISTEXT('Meta import'!P65),'Meta import'!P65="")),OR(LOWER(TRIM('Meta import'!P65))="unknown",LOWER(TRIM('Meta import'!P65))="not applicable",LOWER(TRIM('Meta import'!P65))="n/a",LOWER(TRIM('Meta import'!P65))="na",LOWER(TRIM('Meta import'!P65))="pending",LOWER(TRIM('Meta import'!P65))="unavailable",LOWER(TRIM('Meta import'!P65))="denied",LOWER(TRIM('Meta import'!P65))="none",LOWER(TRIM('Meta import'!P65))="tbd",LOWER(TRIM('Meta import'!P65))="to be determined",LOWER(TRIM('Meta import'!P65))="-")),"link_clicks","platform_attributed_actions")))</x:f>
        <x:v>spend</x:v>
      </x:c>
      <x:c r="D597" t="str">
        <x:f>IF('Meta import'!A65="","",IF(OR(OR(ISBLANK('Meta import'!N65),AND(ISTEXT('Meta import'!N65),'Meta import'!N65="")),OR(ISBLANK('Meta import'!O65),AND(ISTEXT('Meta import'!O65),'Meta import'!O65="")),OR(ISBLANK('Meta import'!P65),AND(ISTEXT('Meta import'!P65),'Meta import'!P65="")),OR(ISBLANK('Meta import'!R65),AND(ISTEXT('Meta import'!R65),'Meta import'!R65=""))),"MISSING_OR_PLACEHOLDER",""))</x:f>
      </x:c>
      <x:c r="E597" t="str">
        <x:f>IF(D597="","","Hold")</x:f>
      </x:c>
      <x:c r="F597" t="str">
        <x:f>IF(D597="","","Repair the named source field and rerun.")</x:f>
      </x:c>
      <x:c r="G597" t="str">
        <x:f>IF(D597="","",B597&amp;" "&amp;C597&amp;" "&amp;D597)</x:f>
      </x:c>
    </x:row>
    <x:row r="598">
      <x:c r="A598" t="str">
        <x:v>meta</x:v>
      </x:c>
      <x:c r="B598" t="str">
        <x:f>IF('Meta import'!A66="","",'Meta import'!A66)</x:f>
      </x:c>
      <x:c r="C598" t="str">
        <x:f>IF(OR(OR(ISBLANK('Meta import'!N66),AND(ISTEXT('Meta import'!N66),'Meta import'!N66="")),OR(LOWER(TRIM('Meta import'!N66))="unknown",LOWER(TRIM('Meta import'!N66))="not applicable",LOWER(TRIM('Meta import'!N66))="n/a",LOWER(TRIM('Meta import'!N66))="na",LOWER(TRIM('Meta import'!N66))="pending",LOWER(TRIM('Meta import'!N66))="unavailable",LOWER(TRIM('Meta import'!N66))="denied",LOWER(TRIM('Meta import'!N66))="none",LOWER(TRIM('Meta import'!N66))="tbd",LOWER(TRIM('Meta import'!N66))="to be determined",LOWER(TRIM('Meta import'!N66))="-")),"spend",IF(OR(OR(ISBLANK('Meta import'!O66),AND(ISTEXT('Meta import'!O66),'Meta import'!O66="")),OR(LOWER(TRIM('Meta import'!O66))="unknown",LOWER(TRIM('Meta import'!O66))="not applicable",LOWER(TRIM('Meta import'!O66))="n/a",LOWER(TRIM('Meta import'!O66))="na",LOWER(TRIM('Meta import'!O66))="pending",LOWER(TRIM('Meta import'!O66))="unavailable",LOWER(TRIM('Meta import'!O66))="denied",LOWER(TRIM('Meta import'!O66))="none",LOWER(TRIM('Meta import'!O66))="tbd",LOWER(TRIM('Meta import'!O66))="to be determined",LOWER(TRIM('Meta import'!O66))="-")),"impressions",IF(OR(OR(ISBLANK('Meta import'!P66),AND(ISTEXT('Meta import'!P66),'Meta import'!P66="")),OR(LOWER(TRIM('Meta import'!P66))="unknown",LOWER(TRIM('Meta import'!P66))="not applicable",LOWER(TRIM('Meta import'!P66))="n/a",LOWER(TRIM('Meta import'!P66))="na",LOWER(TRIM('Meta import'!P66))="pending",LOWER(TRIM('Meta import'!P66))="unavailable",LOWER(TRIM('Meta import'!P66))="denied",LOWER(TRIM('Meta import'!P66))="none",LOWER(TRIM('Meta import'!P66))="tbd",LOWER(TRIM('Meta import'!P66))="to be determined",LOWER(TRIM('Meta import'!P66))="-")),"link_clicks","platform_attributed_actions")))</x:f>
        <x:v>spend</x:v>
      </x:c>
      <x:c r="D598" t="str">
        <x:f>IF('Meta import'!A66="","",IF(OR(OR(ISBLANK('Meta import'!N66),AND(ISTEXT('Meta import'!N66),'Meta import'!N66="")),OR(ISBLANK('Meta import'!O66),AND(ISTEXT('Meta import'!O66),'Meta import'!O66="")),OR(ISBLANK('Meta import'!P66),AND(ISTEXT('Meta import'!P66),'Meta import'!P66="")),OR(ISBLANK('Meta import'!R66),AND(ISTEXT('Meta import'!R66),'Meta import'!R66=""))),"MISSING_OR_PLACEHOLDER",""))</x:f>
      </x:c>
      <x:c r="E598" t="str">
        <x:f>IF(D598="","","Hold")</x:f>
      </x:c>
      <x:c r="F598" t="str">
        <x:f>IF(D598="","","Repair the named source field and rerun.")</x:f>
      </x:c>
      <x:c r="G598" t="str">
        <x:f>IF(D598="","",B598&amp;" "&amp;C598&amp;" "&amp;D598)</x:f>
      </x:c>
    </x:row>
    <x:row r="599">
      <x:c r="A599" t="str">
        <x:v>meta</x:v>
      </x:c>
      <x:c r="B599" t="str">
        <x:f>IF('Meta import'!A67="","",'Meta import'!A67)</x:f>
      </x:c>
      <x:c r="C599" t="str">
        <x:f>IF(OR(OR(ISBLANK('Meta import'!N67),AND(ISTEXT('Meta import'!N67),'Meta import'!N67="")),OR(LOWER(TRIM('Meta import'!N67))="unknown",LOWER(TRIM('Meta import'!N67))="not applicable",LOWER(TRIM('Meta import'!N67))="n/a",LOWER(TRIM('Meta import'!N67))="na",LOWER(TRIM('Meta import'!N67))="pending",LOWER(TRIM('Meta import'!N67))="unavailable",LOWER(TRIM('Meta import'!N67))="denied",LOWER(TRIM('Meta import'!N67))="none",LOWER(TRIM('Meta import'!N67))="tbd",LOWER(TRIM('Meta import'!N67))="to be determined",LOWER(TRIM('Meta import'!N67))="-")),"spend",IF(OR(OR(ISBLANK('Meta import'!O67),AND(ISTEXT('Meta import'!O67),'Meta import'!O67="")),OR(LOWER(TRIM('Meta import'!O67))="unknown",LOWER(TRIM('Meta import'!O67))="not applicable",LOWER(TRIM('Meta import'!O67))="n/a",LOWER(TRIM('Meta import'!O67))="na",LOWER(TRIM('Meta import'!O67))="pending",LOWER(TRIM('Meta import'!O67))="unavailable",LOWER(TRIM('Meta import'!O67))="denied",LOWER(TRIM('Meta import'!O67))="none",LOWER(TRIM('Meta import'!O67))="tbd",LOWER(TRIM('Meta import'!O67))="to be determined",LOWER(TRIM('Meta import'!O67))="-")),"impressions",IF(OR(OR(ISBLANK('Meta import'!P67),AND(ISTEXT('Meta import'!P67),'Meta import'!P67="")),OR(LOWER(TRIM('Meta import'!P67))="unknown",LOWER(TRIM('Meta import'!P67))="not applicable",LOWER(TRIM('Meta import'!P67))="n/a",LOWER(TRIM('Meta import'!P67))="na",LOWER(TRIM('Meta import'!P67))="pending",LOWER(TRIM('Meta import'!P67))="unavailable",LOWER(TRIM('Meta import'!P67))="denied",LOWER(TRIM('Meta import'!P67))="none",LOWER(TRIM('Meta import'!P67))="tbd",LOWER(TRIM('Meta import'!P67))="to be determined",LOWER(TRIM('Meta import'!P67))="-")),"link_clicks","platform_attributed_actions")))</x:f>
        <x:v>spend</x:v>
      </x:c>
      <x:c r="D599" t="str">
        <x:f>IF('Meta import'!A67="","",IF(OR(OR(ISBLANK('Meta import'!N67),AND(ISTEXT('Meta import'!N67),'Meta import'!N67="")),OR(ISBLANK('Meta import'!O67),AND(ISTEXT('Meta import'!O67),'Meta import'!O67="")),OR(ISBLANK('Meta import'!P67),AND(ISTEXT('Meta import'!P67),'Meta import'!P67="")),OR(ISBLANK('Meta import'!R67),AND(ISTEXT('Meta import'!R67),'Meta import'!R67=""))),"MISSING_OR_PLACEHOLDER",""))</x:f>
      </x:c>
      <x:c r="E599" t="str">
        <x:f>IF(D599="","","Hold")</x:f>
      </x:c>
      <x:c r="F599" t="str">
        <x:f>IF(D599="","","Repair the named source field and rerun.")</x:f>
      </x:c>
      <x:c r="G599" t="str">
        <x:f>IF(D599="","",B599&amp;" "&amp;C599&amp;" "&amp;D599)</x:f>
      </x:c>
    </x:row>
    <x:row r="600">
      <x:c r="A600" t="str">
        <x:v>meta</x:v>
      </x:c>
      <x:c r="B600" t="str">
        <x:f>IF('Meta import'!A68="","",'Meta import'!A68)</x:f>
      </x:c>
      <x:c r="C600" t="str">
        <x:f>IF(OR(OR(ISBLANK('Meta import'!N68),AND(ISTEXT('Meta import'!N68),'Meta import'!N68="")),OR(LOWER(TRIM('Meta import'!N68))="unknown",LOWER(TRIM('Meta import'!N68))="not applicable",LOWER(TRIM('Meta import'!N68))="n/a",LOWER(TRIM('Meta import'!N68))="na",LOWER(TRIM('Meta import'!N68))="pending",LOWER(TRIM('Meta import'!N68))="unavailable",LOWER(TRIM('Meta import'!N68))="denied",LOWER(TRIM('Meta import'!N68))="none",LOWER(TRIM('Meta import'!N68))="tbd",LOWER(TRIM('Meta import'!N68))="to be determined",LOWER(TRIM('Meta import'!N68))="-")),"spend",IF(OR(OR(ISBLANK('Meta import'!O68),AND(ISTEXT('Meta import'!O68),'Meta import'!O68="")),OR(LOWER(TRIM('Meta import'!O68))="unknown",LOWER(TRIM('Meta import'!O68))="not applicable",LOWER(TRIM('Meta import'!O68))="n/a",LOWER(TRIM('Meta import'!O68))="na",LOWER(TRIM('Meta import'!O68))="pending",LOWER(TRIM('Meta import'!O68))="unavailable",LOWER(TRIM('Meta import'!O68))="denied",LOWER(TRIM('Meta import'!O68))="none",LOWER(TRIM('Meta import'!O68))="tbd",LOWER(TRIM('Meta import'!O68))="to be determined",LOWER(TRIM('Meta import'!O68))="-")),"impressions",IF(OR(OR(ISBLANK('Meta import'!P68),AND(ISTEXT('Meta import'!P68),'Meta import'!P68="")),OR(LOWER(TRIM('Meta import'!P68))="unknown",LOWER(TRIM('Meta import'!P68))="not applicable",LOWER(TRIM('Meta import'!P68))="n/a",LOWER(TRIM('Meta import'!P68))="na",LOWER(TRIM('Meta import'!P68))="pending",LOWER(TRIM('Meta import'!P68))="unavailable",LOWER(TRIM('Meta import'!P68))="denied",LOWER(TRIM('Meta import'!P68))="none",LOWER(TRIM('Meta import'!P68))="tbd",LOWER(TRIM('Meta import'!P68))="to be determined",LOWER(TRIM('Meta import'!P68))="-")),"link_clicks","platform_attributed_actions")))</x:f>
        <x:v>spend</x:v>
      </x:c>
      <x:c r="D600" t="str">
        <x:f>IF('Meta import'!A68="","",IF(OR(OR(ISBLANK('Meta import'!N68),AND(ISTEXT('Meta import'!N68),'Meta import'!N68="")),OR(ISBLANK('Meta import'!O68),AND(ISTEXT('Meta import'!O68),'Meta import'!O68="")),OR(ISBLANK('Meta import'!P68),AND(ISTEXT('Meta import'!P68),'Meta import'!P68="")),OR(ISBLANK('Meta import'!R68),AND(ISTEXT('Meta import'!R68),'Meta import'!R68=""))),"MISSING_OR_PLACEHOLDER",""))</x:f>
      </x:c>
      <x:c r="E600" t="str">
        <x:f>IF(D600="","","Hold")</x:f>
      </x:c>
      <x:c r="F600" t="str">
        <x:f>IF(D600="","","Repair the named source field and rerun.")</x:f>
      </x:c>
      <x:c r="G600" t="str">
        <x:f>IF(D600="","",B600&amp;" "&amp;C600&amp;" "&amp;D600)</x:f>
      </x:c>
    </x:row>
    <x:row r="601">
      <x:c r="A601" t="str">
        <x:v>meta</x:v>
      </x:c>
      <x:c r="B601" t="str">
        <x:f>IF('Meta import'!A69="","",'Meta import'!A69)</x:f>
      </x:c>
      <x:c r="C601" t="str">
        <x:f>IF(OR(OR(ISBLANK('Meta import'!N69),AND(ISTEXT('Meta import'!N69),'Meta import'!N69="")),OR(LOWER(TRIM('Meta import'!N69))="unknown",LOWER(TRIM('Meta import'!N69))="not applicable",LOWER(TRIM('Meta import'!N69))="n/a",LOWER(TRIM('Meta import'!N69))="na",LOWER(TRIM('Meta import'!N69))="pending",LOWER(TRIM('Meta import'!N69))="unavailable",LOWER(TRIM('Meta import'!N69))="denied",LOWER(TRIM('Meta import'!N69))="none",LOWER(TRIM('Meta import'!N69))="tbd",LOWER(TRIM('Meta import'!N69))="to be determined",LOWER(TRIM('Meta import'!N69))="-")),"spend",IF(OR(OR(ISBLANK('Meta import'!O69),AND(ISTEXT('Meta import'!O69),'Meta import'!O69="")),OR(LOWER(TRIM('Meta import'!O69))="unknown",LOWER(TRIM('Meta import'!O69))="not applicable",LOWER(TRIM('Meta import'!O69))="n/a",LOWER(TRIM('Meta import'!O69))="na",LOWER(TRIM('Meta import'!O69))="pending",LOWER(TRIM('Meta import'!O69))="unavailable",LOWER(TRIM('Meta import'!O69))="denied",LOWER(TRIM('Meta import'!O69))="none",LOWER(TRIM('Meta import'!O69))="tbd",LOWER(TRIM('Meta import'!O69))="to be determined",LOWER(TRIM('Meta import'!O69))="-")),"impressions",IF(OR(OR(ISBLANK('Meta import'!P69),AND(ISTEXT('Meta import'!P69),'Meta import'!P69="")),OR(LOWER(TRIM('Meta import'!P69))="unknown",LOWER(TRIM('Meta import'!P69))="not applicable",LOWER(TRIM('Meta import'!P69))="n/a",LOWER(TRIM('Meta import'!P69))="na",LOWER(TRIM('Meta import'!P69))="pending",LOWER(TRIM('Meta import'!P69))="unavailable",LOWER(TRIM('Meta import'!P69))="denied",LOWER(TRIM('Meta import'!P69))="none",LOWER(TRIM('Meta import'!P69))="tbd",LOWER(TRIM('Meta import'!P69))="to be determined",LOWER(TRIM('Meta import'!P69))="-")),"link_clicks","platform_attributed_actions")))</x:f>
        <x:v>spend</x:v>
      </x:c>
      <x:c r="D601" t="str">
        <x:f>IF('Meta import'!A69="","",IF(OR(OR(ISBLANK('Meta import'!N69),AND(ISTEXT('Meta import'!N69),'Meta import'!N69="")),OR(ISBLANK('Meta import'!O69),AND(ISTEXT('Meta import'!O69),'Meta import'!O69="")),OR(ISBLANK('Meta import'!P69),AND(ISTEXT('Meta import'!P69),'Meta import'!P69="")),OR(ISBLANK('Meta import'!R69),AND(ISTEXT('Meta import'!R69),'Meta import'!R69=""))),"MISSING_OR_PLACEHOLDER",""))</x:f>
      </x:c>
      <x:c r="E601" t="str">
        <x:f>IF(D601="","","Hold")</x:f>
      </x:c>
      <x:c r="F601" t="str">
        <x:f>IF(D601="","","Repair the named source field and rerun.")</x:f>
      </x:c>
      <x:c r="G601" t="str">
        <x:f>IF(D601="","",B601&amp;" "&amp;C601&amp;" "&amp;D601)</x:f>
      </x:c>
    </x:row>
    <x:row r="602">
      <x:c r="A602" t="str">
        <x:v>meta</x:v>
      </x:c>
      <x:c r="B602" t="str">
        <x:f>IF('Meta import'!A70="","",'Meta import'!A70)</x:f>
      </x:c>
      <x:c r="C602" t="str">
        <x:f>IF(OR(OR(ISBLANK('Meta import'!N70),AND(ISTEXT('Meta import'!N70),'Meta import'!N70="")),OR(LOWER(TRIM('Meta import'!N70))="unknown",LOWER(TRIM('Meta import'!N70))="not applicable",LOWER(TRIM('Meta import'!N70))="n/a",LOWER(TRIM('Meta import'!N70))="na",LOWER(TRIM('Meta import'!N70))="pending",LOWER(TRIM('Meta import'!N70))="unavailable",LOWER(TRIM('Meta import'!N70))="denied",LOWER(TRIM('Meta import'!N70))="none",LOWER(TRIM('Meta import'!N70))="tbd",LOWER(TRIM('Meta import'!N70))="to be determined",LOWER(TRIM('Meta import'!N70))="-")),"spend",IF(OR(OR(ISBLANK('Meta import'!O70),AND(ISTEXT('Meta import'!O70),'Meta import'!O70="")),OR(LOWER(TRIM('Meta import'!O70))="unknown",LOWER(TRIM('Meta import'!O70))="not applicable",LOWER(TRIM('Meta import'!O70))="n/a",LOWER(TRIM('Meta import'!O70))="na",LOWER(TRIM('Meta import'!O70))="pending",LOWER(TRIM('Meta import'!O70))="unavailable",LOWER(TRIM('Meta import'!O70))="denied",LOWER(TRIM('Meta import'!O70))="none",LOWER(TRIM('Meta import'!O70))="tbd",LOWER(TRIM('Meta import'!O70))="to be determined",LOWER(TRIM('Meta import'!O70))="-")),"impressions",IF(OR(OR(ISBLANK('Meta import'!P70),AND(ISTEXT('Meta import'!P70),'Meta import'!P70="")),OR(LOWER(TRIM('Meta import'!P70))="unknown",LOWER(TRIM('Meta import'!P70))="not applicable",LOWER(TRIM('Meta import'!P70))="n/a",LOWER(TRIM('Meta import'!P70))="na",LOWER(TRIM('Meta import'!P70))="pending",LOWER(TRIM('Meta import'!P70))="unavailable",LOWER(TRIM('Meta import'!P70))="denied",LOWER(TRIM('Meta import'!P70))="none",LOWER(TRIM('Meta import'!P70))="tbd",LOWER(TRIM('Meta import'!P70))="to be determined",LOWER(TRIM('Meta import'!P70))="-")),"link_clicks","platform_attributed_actions")))</x:f>
        <x:v>spend</x:v>
      </x:c>
      <x:c r="D602" t="str">
        <x:f>IF('Meta import'!A70="","",IF(OR(OR(ISBLANK('Meta import'!N70),AND(ISTEXT('Meta import'!N70),'Meta import'!N70="")),OR(ISBLANK('Meta import'!O70),AND(ISTEXT('Meta import'!O70),'Meta import'!O70="")),OR(ISBLANK('Meta import'!P70),AND(ISTEXT('Meta import'!P70),'Meta import'!P70="")),OR(ISBLANK('Meta import'!R70),AND(ISTEXT('Meta import'!R70),'Meta import'!R70=""))),"MISSING_OR_PLACEHOLDER",""))</x:f>
      </x:c>
      <x:c r="E602" t="str">
        <x:f>IF(D602="","","Hold")</x:f>
      </x:c>
      <x:c r="F602" t="str">
        <x:f>IF(D602="","","Repair the named source field and rerun.")</x:f>
      </x:c>
      <x:c r="G602" t="str">
        <x:f>IF(D602="","",B602&amp;" "&amp;C602&amp;" "&amp;D602)</x:f>
      </x:c>
    </x:row>
    <x:row r="603">
      <x:c r="A603" t="str">
        <x:v>meta</x:v>
      </x:c>
      <x:c r="B603" t="str">
        <x:f>IF('Meta import'!A71="","",'Meta import'!A71)</x:f>
      </x:c>
      <x:c r="C603" t="str">
        <x:f>IF(OR(OR(ISBLANK('Meta import'!N71),AND(ISTEXT('Meta import'!N71),'Meta import'!N71="")),OR(LOWER(TRIM('Meta import'!N71))="unknown",LOWER(TRIM('Meta import'!N71))="not applicable",LOWER(TRIM('Meta import'!N71))="n/a",LOWER(TRIM('Meta import'!N71))="na",LOWER(TRIM('Meta import'!N71))="pending",LOWER(TRIM('Meta import'!N71))="unavailable",LOWER(TRIM('Meta import'!N71))="denied",LOWER(TRIM('Meta import'!N71))="none",LOWER(TRIM('Meta import'!N71))="tbd",LOWER(TRIM('Meta import'!N71))="to be determined",LOWER(TRIM('Meta import'!N71))="-")),"spend",IF(OR(OR(ISBLANK('Meta import'!O71),AND(ISTEXT('Meta import'!O71),'Meta import'!O71="")),OR(LOWER(TRIM('Meta import'!O71))="unknown",LOWER(TRIM('Meta import'!O71))="not applicable",LOWER(TRIM('Meta import'!O71))="n/a",LOWER(TRIM('Meta import'!O71))="na",LOWER(TRIM('Meta import'!O71))="pending",LOWER(TRIM('Meta import'!O71))="unavailable",LOWER(TRIM('Meta import'!O71))="denied",LOWER(TRIM('Meta import'!O71))="none",LOWER(TRIM('Meta import'!O71))="tbd",LOWER(TRIM('Meta import'!O71))="to be determined",LOWER(TRIM('Meta import'!O71))="-")),"impressions",IF(OR(OR(ISBLANK('Meta import'!P71),AND(ISTEXT('Meta import'!P71),'Meta import'!P71="")),OR(LOWER(TRIM('Meta import'!P71))="unknown",LOWER(TRIM('Meta import'!P71))="not applicable",LOWER(TRIM('Meta import'!P71))="n/a",LOWER(TRIM('Meta import'!P71))="na",LOWER(TRIM('Meta import'!P71))="pending",LOWER(TRIM('Meta import'!P71))="unavailable",LOWER(TRIM('Meta import'!P71))="denied",LOWER(TRIM('Meta import'!P71))="none",LOWER(TRIM('Meta import'!P71))="tbd",LOWER(TRIM('Meta import'!P71))="to be determined",LOWER(TRIM('Meta import'!P71))="-")),"link_clicks","platform_attributed_actions")))</x:f>
        <x:v>spend</x:v>
      </x:c>
      <x:c r="D603" t="str">
        <x:f>IF('Meta import'!A71="","",IF(OR(OR(ISBLANK('Meta import'!N71),AND(ISTEXT('Meta import'!N71),'Meta import'!N71="")),OR(ISBLANK('Meta import'!O71),AND(ISTEXT('Meta import'!O71),'Meta import'!O71="")),OR(ISBLANK('Meta import'!P71),AND(ISTEXT('Meta import'!P71),'Meta import'!P71="")),OR(ISBLANK('Meta import'!R71),AND(ISTEXT('Meta import'!R71),'Meta import'!R71=""))),"MISSING_OR_PLACEHOLDER",""))</x:f>
      </x:c>
      <x:c r="E603" t="str">
        <x:f>IF(D603="","","Hold")</x:f>
      </x:c>
      <x:c r="F603" t="str">
        <x:f>IF(D603="","","Repair the named source field and rerun.")</x:f>
      </x:c>
      <x:c r="G603" t="str">
        <x:f>IF(D603="","",B603&amp;" "&amp;C603&amp;" "&amp;D603)</x:f>
      </x:c>
    </x:row>
    <x:row r="604">
      <x:c r="A604" t="str">
        <x:v>meta</x:v>
      </x:c>
      <x:c r="B604" t="str">
        <x:f>IF('Meta import'!A72="","",'Meta import'!A72)</x:f>
      </x:c>
      <x:c r="C604" t="str">
        <x:f>IF(OR(OR(ISBLANK('Meta import'!N72),AND(ISTEXT('Meta import'!N72),'Meta import'!N72="")),OR(LOWER(TRIM('Meta import'!N72))="unknown",LOWER(TRIM('Meta import'!N72))="not applicable",LOWER(TRIM('Meta import'!N72))="n/a",LOWER(TRIM('Meta import'!N72))="na",LOWER(TRIM('Meta import'!N72))="pending",LOWER(TRIM('Meta import'!N72))="unavailable",LOWER(TRIM('Meta import'!N72))="denied",LOWER(TRIM('Meta import'!N72))="none",LOWER(TRIM('Meta import'!N72))="tbd",LOWER(TRIM('Meta import'!N72))="to be determined",LOWER(TRIM('Meta import'!N72))="-")),"spend",IF(OR(OR(ISBLANK('Meta import'!O72),AND(ISTEXT('Meta import'!O72),'Meta import'!O72="")),OR(LOWER(TRIM('Meta import'!O72))="unknown",LOWER(TRIM('Meta import'!O72))="not applicable",LOWER(TRIM('Meta import'!O72))="n/a",LOWER(TRIM('Meta import'!O72))="na",LOWER(TRIM('Meta import'!O72))="pending",LOWER(TRIM('Meta import'!O72))="unavailable",LOWER(TRIM('Meta import'!O72))="denied",LOWER(TRIM('Meta import'!O72))="none",LOWER(TRIM('Meta import'!O72))="tbd",LOWER(TRIM('Meta import'!O72))="to be determined",LOWER(TRIM('Meta import'!O72))="-")),"impressions",IF(OR(OR(ISBLANK('Meta import'!P72),AND(ISTEXT('Meta import'!P72),'Meta import'!P72="")),OR(LOWER(TRIM('Meta import'!P72))="unknown",LOWER(TRIM('Meta import'!P72))="not applicable",LOWER(TRIM('Meta import'!P72))="n/a",LOWER(TRIM('Meta import'!P72))="na",LOWER(TRIM('Meta import'!P72))="pending",LOWER(TRIM('Meta import'!P72))="unavailable",LOWER(TRIM('Meta import'!P72))="denied",LOWER(TRIM('Meta import'!P72))="none",LOWER(TRIM('Meta import'!P72))="tbd",LOWER(TRIM('Meta import'!P72))="to be determined",LOWER(TRIM('Meta import'!P72))="-")),"link_clicks","platform_attributed_actions")))</x:f>
        <x:v>spend</x:v>
      </x:c>
      <x:c r="D604" t="str">
        <x:f>IF('Meta import'!A72="","",IF(OR(OR(ISBLANK('Meta import'!N72),AND(ISTEXT('Meta import'!N72),'Meta import'!N72="")),OR(ISBLANK('Meta import'!O72),AND(ISTEXT('Meta import'!O72),'Meta import'!O72="")),OR(ISBLANK('Meta import'!P72),AND(ISTEXT('Meta import'!P72),'Meta import'!P72="")),OR(ISBLANK('Meta import'!R72),AND(ISTEXT('Meta import'!R72),'Meta import'!R72=""))),"MISSING_OR_PLACEHOLDER",""))</x:f>
      </x:c>
      <x:c r="E604" t="str">
        <x:f>IF(D604="","","Hold")</x:f>
      </x:c>
      <x:c r="F604" t="str">
        <x:f>IF(D604="","","Repair the named source field and rerun.")</x:f>
      </x:c>
      <x:c r="G604" t="str">
        <x:f>IF(D604="","",B604&amp;" "&amp;C604&amp;" "&amp;D604)</x:f>
      </x:c>
    </x:row>
    <x:row r="605">
      <x:c r="A605" t="str">
        <x:v>meta</x:v>
      </x:c>
      <x:c r="B605" t="str">
        <x:f>IF('Meta import'!A73="","",'Meta import'!A73)</x:f>
      </x:c>
      <x:c r="C605" t="str">
        <x:f>IF(OR(OR(ISBLANK('Meta import'!N73),AND(ISTEXT('Meta import'!N73),'Meta import'!N73="")),OR(LOWER(TRIM('Meta import'!N73))="unknown",LOWER(TRIM('Meta import'!N73))="not applicable",LOWER(TRIM('Meta import'!N73))="n/a",LOWER(TRIM('Meta import'!N73))="na",LOWER(TRIM('Meta import'!N73))="pending",LOWER(TRIM('Meta import'!N73))="unavailable",LOWER(TRIM('Meta import'!N73))="denied",LOWER(TRIM('Meta import'!N73))="none",LOWER(TRIM('Meta import'!N73))="tbd",LOWER(TRIM('Meta import'!N73))="to be determined",LOWER(TRIM('Meta import'!N73))="-")),"spend",IF(OR(OR(ISBLANK('Meta import'!O73),AND(ISTEXT('Meta import'!O73),'Meta import'!O73="")),OR(LOWER(TRIM('Meta import'!O73))="unknown",LOWER(TRIM('Meta import'!O73))="not applicable",LOWER(TRIM('Meta import'!O73))="n/a",LOWER(TRIM('Meta import'!O73))="na",LOWER(TRIM('Meta import'!O73))="pending",LOWER(TRIM('Meta import'!O73))="unavailable",LOWER(TRIM('Meta import'!O73))="denied",LOWER(TRIM('Meta import'!O73))="none",LOWER(TRIM('Meta import'!O73))="tbd",LOWER(TRIM('Meta import'!O73))="to be determined",LOWER(TRIM('Meta import'!O73))="-")),"impressions",IF(OR(OR(ISBLANK('Meta import'!P73),AND(ISTEXT('Meta import'!P73),'Meta import'!P73="")),OR(LOWER(TRIM('Meta import'!P73))="unknown",LOWER(TRIM('Meta import'!P73))="not applicable",LOWER(TRIM('Meta import'!P73))="n/a",LOWER(TRIM('Meta import'!P73))="na",LOWER(TRIM('Meta import'!P73))="pending",LOWER(TRIM('Meta import'!P73))="unavailable",LOWER(TRIM('Meta import'!P73))="denied",LOWER(TRIM('Meta import'!P73))="none",LOWER(TRIM('Meta import'!P73))="tbd",LOWER(TRIM('Meta import'!P73))="to be determined",LOWER(TRIM('Meta import'!P73))="-")),"link_clicks","platform_attributed_actions")))</x:f>
        <x:v>spend</x:v>
      </x:c>
      <x:c r="D605" t="str">
        <x:f>IF('Meta import'!A73="","",IF(OR(OR(ISBLANK('Meta import'!N73),AND(ISTEXT('Meta import'!N73),'Meta import'!N73="")),OR(ISBLANK('Meta import'!O73),AND(ISTEXT('Meta import'!O73),'Meta import'!O73="")),OR(ISBLANK('Meta import'!P73),AND(ISTEXT('Meta import'!P73),'Meta import'!P73="")),OR(ISBLANK('Meta import'!R73),AND(ISTEXT('Meta import'!R73),'Meta import'!R73=""))),"MISSING_OR_PLACEHOLDER",""))</x:f>
      </x:c>
      <x:c r="E605" t="str">
        <x:f>IF(D605="","","Hold")</x:f>
      </x:c>
      <x:c r="F605" t="str">
        <x:f>IF(D605="","","Repair the named source field and rerun.")</x:f>
      </x:c>
      <x:c r="G605" t="str">
        <x:f>IF(D605="","",B605&amp;" "&amp;C605&amp;" "&amp;D605)</x:f>
      </x:c>
    </x:row>
    <x:row r="606">
      <x:c r="A606" t="str">
        <x:v>meta</x:v>
      </x:c>
      <x:c r="B606" t="str">
        <x:f>IF('Meta import'!A74="","",'Meta import'!A74)</x:f>
      </x:c>
      <x:c r="C606" t="str">
        <x:f>IF(OR(OR(ISBLANK('Meta import'!N74),AND(ISTEXT('Meta import'!N74),'Meta import'!N74="")),OR(LOWER(TRIM('Meta import'!N74))="unknown",LOWER(TRIM('Meta import'!N74))="not applicable",LOWER(TRIM('Meta import'!N74))="n/a",LOWER(TRIM('Meta import'!N74))="na",LOWER(TRIM('Meta import'!N74))="pending",LOWER(TRIM('Meta import'!N74))="unavailable",LOWER(TRIM('Meta import'!N74))="denied",LOWER(TRIM('Meta import'!N74))="none",LOWER(TRIM('Meta import'!N74))="tbd",LOWER(TRIM('Meta import'!N74))="to be determined",LOWER(TRIM('Meta import'!N74))="-")),"spend",IF(OR(OR(ISBLANK('Meta import'!O74),AND(ISTEXT('Meta import'!O74),'Meta import'!O74="")),OR(LOWER(TRIM('Meta import'!O74))="unknown",LOWER(TRIM('Meta import'!O74))="not applicable",LOWER(TRIM('Meta import'!O74))="n/a",LOWER(TRIM('Meta import'!O74))="na",LOWER(TRIM('Meta import'!O74))="pending",LOWER(TRIM('Meta import'!O74))="unavailable",LOWER(TRIM('Meta import'!O74))="denied",LOWER(TRIM('Meta import'!O74))="none",LOWER(TRIM('Meta import'!O74))="tbd",LOWER(TRIM('Meta import'!O74))="to be determined",LOWER(TRIM('Meta import'!O74))="-")),"impressions",IF(OR(OR(ISBLANK('Meta import'!P74),AND(ISTEXT('Meta import'!P74),'Meta import'!P74="")),OR(LOWER(TRIM('Meta import'!P74))="unknown",LOWER(TRIM('Meta import'!P74))="not applicable",LOWER(TRIM('Meta import'!P74))="n/a",LOWER(TRIM('Meta import'!P74))="na",LOWER(TRIM('Meta import'!P74))="pending",LOWER(TRIM('Meta import'!P74))="unavailable",LOWER(TRIM('Meta import'!P74))="denied",LOWER(TRIM('Meta import'!P74))="none",LOWER(TRIM('Meta import'!P74))="tbd",LOWER(TRIM('Meta import'!P74))="to be determined",LOWER(TRIM('Meta import'!P74))="-")),"link_clicks","platform_attributed_actions")))</x:f>
        <x:v>spend</x:v>
      </x:c>
      <x:c r="D606" t="str">
        <x:f>IF('Meta import'!A74="","",IF(OR(OR(ISBLANK('Meta import'!N74),AND(ISTEXT('Meta import'!N74),'Meta import'!N74="")),OR(ISBLANK('Meta import'!O74),AND(ISTEXT('Meta import'!O74),'Meta import'!O74="")),OR(ISBLANK('Meta import'!P74),AND(ISTEXT('Meta import'!P74),'Meta import'!P74="")),OR(ISBLANK('Meta import'!R74),AND(ISTEXT('Meta import'!R74),'Meta import'!R74=""))),"MISSING_OR_PLACEHOLDER",""))</x:f>
      </x:c>
      <x:c r="E606" t="str">
        <x:f>IF(D606="","","Hold")</x:f>
      </x:c>
      <x:c r="F606" t="str">
        <x:f>IF(D606="","","Repair the named source field and rerun.")</x:f>
      </x:c>
      <x:c r="G606" t="str">
        <x:f>IF(D606="","",B606&amp;" "&amp;C606&amp;" "&amp;D606)</x:f>
      </x:c>
    </x:row>
    <x:row r="607">
      <x:c r="A607" t="str">
        <x:v>meta</x:v>
      </x:c>
      <x:c r="B607" t="str">
        <x:f>IF('Meta import'!A75="","",'Meta import'!A75)</x:f>
      </x:c>
      <x:c r="C607" t="str">
        <x:f>IF(OR(OR(ISBLANK('Meta import'!N75),AND(ISTEXT('Meta import'!N75),'Meta import'!N75="")),OR(LOWER(TRIM('Meta import'!N75))="unknown",LOWER(TRIM('Meta import'!N75))="not applicable",LOWER(TRIM('Meta import'!N75))="n/a",LOWER(TRIM('Meta import'!N75))="na",LOWER(TRIM('Meta import'!N75))="pending",LOWER(TRIM('Meta import'!N75))="unavailable",LOWER(TRIM('Meta import'!N75))="denied",LOWER(TRIM('Meta import'!N75))="none",LOWER(TRIM('Meta import'!N75))="tbd",LOWER(TRIM('Meta import'!N75))="to be determined",LOWER(TRIM('Meta import'!N75))="-")),"spend",IF(OR(OR(ISBLANK('Meta import'!O75),AND(ISTEXT('Meta import'!O75),'Meta import'!O75="")),OR(LOWER(TRIM('Meta import'!O75))="unknown",LOWER(TRIM('Meta import'!O75))="not applicable",LOWER(TRIM('Meta import'!O75))="n/a",LOWER(TRIM('Meta import'!O75))="na",LOWER(TRIM('Meta import'!O75))="pending",LOWER(TRIM('Meta import'!O75))="unavailable",LOWER(TRIM('Meta import'!O75))="denied",LOWER(TRIM('Meta import'!O75))="none",LOWER(TRIM('Meta import'!O75))="tbd",LOWER(TRIM('Meta import'!O75))="to be determined",LOWER(TRIM('Meta import'!O75))="-")),"impressions",IF(OR(OR(ISBLANK('Meta import'!P75),AND(ISTEXT('Meta import'!P75),'Meta import'!P75="")),OR(LOWER(TRIM('Meta import'!P75))="unknown",LOWER(TRIM('Meta import'!P75))="not applicable",LOWER(TRIM('Meta import'!P75))="n/a",LOWER(TRIM('Meta import'!P75))="na",LOWER(TRIM('Meta import'!P75))="pending",LOWER(TRIM('Meta import'!P75))="unavailable",LOWER(TRIM('Meta import'!P75))="denied",LOWER(TRIM('Meta import'!P75))="none",LOWER(TRIM('Meta import'!P75))="tbd",LOWER(TRIM('Meta import'!P75))="to be determined",LOWER(TRIM('Meta import'!P75))="-")),"link_clicks","platform_attributed_actions")))</x:f>
        <x:v>spend</x:v>
      </x:c>
      <x:c r="D607" t="str">
        <x:f>IF('Meta import'!A75="","",IF(OR(OR(ISBLANK('Meta import'!N75),AND(ISTEXT('Meta import'!N75),'Meta import'!N75="")),OR(ISBLANK('Meta import'!O75),AND(ISTEXT('Meta import'!O75),'Meta import'!O75="")),OR(ISBLANK('Meta import'!P75),AND(ISTEXT('Meta import'!P75),'Meta import'!P75="")),OR(ISBLANK('Meta import'!R75),AND(ISTEXT('Meta import'!R75),'Meta import'!R75=""))),"MISSING_OR_PLACEHOLDER",""))</x:f>
      </x:c>
      <x:c r="E607" t="str">
        <x:f>IF(D607="","","Hold")</x:f>
      </x:c>
      <x:c r="F607" t="str">
        <x:f>IF(D607="","","Repair the named source field and rerun.")</x:f>
      </x:c>
      <x:c r="G607" t="str">
        <x:f>IF(D607="","",B607&amp;" "&amp;C607&amp;" "&amp;D607)</x:f>
      </x:c>
    </x:row>
    <x:row r="608">
      <x:c r="A608" t="str">
        <x:v>meta</x:v>
      </x:c>
      <x:c r="B608" t="str">
        <x:f>IF('Meta import'!A76="","",'Meta import'!A76)</x:f>
      </x:c>
      <x:c r="C608" t="str">
        <x:f>IF(OR(OR(ISBLANK('Meta import'!N76),AND(ISTEXT('Meta import'!N76),'Meta import'!N76="")),OR(LOWER(TRIM('Meta import'!N76))="unknown",LOWER(TRIM('Meta import'!N76))="not applicable",LOWER(TRIM('Meta import'!N76))="n/a",LOWER(TRIM('Meta import'!N76))="na",LOWER(TRIM('Meta import'!N76))="pending",LOWER(TRIM('Meta import'!N76))="unavailable",LOWER(TRIM('Meta import'!N76))="denied",LOWER(TRIM('Meta import'!N76))="none",LOWER(TRIM('Meta import'!N76))="tbd",LOWER(TRIM('Meta import'!N76))="to be determined",LOWER(TRIM('Meta import'!N76))="-")),"spend",IF(OR(OR(ISBLANK('Meta import'!O76),AND(ISTEXT('Meta import'!O76),'Meta import'!O76="")),OR(LOWER(TRIM('Meta import'!O76))="unknown",LOWER(TRIM('Meta import'!O76))="not applicable",LOWER(TRIM('Meta import'!O76))="n/a",LOWER(TRIM('Meta import'!O76))="na",LOWER(TRIM('Meta import'!O76))="pending",LOWER(TRIM('Meta import'!O76))="unavailable",LOWER(TRIM('Meta import'!O76))="denied",LOWER(TRIM('Meta import'!O76))="none",LOWER(TRIM('Meta import'!O76))="tbd",LOWER(TRIM('Meta import'!O76))="to be determined",LOWER(TRIM('Meta import'!O76))="-")),"impressions",IF(OR(OR(ISBLANK('Meta import'!P76),AND(ISTEXT('Meta import'!P76),'Meta import'!P76="")),OR(LOWER(TRIM('Meta import'!P76))="unknown",LOWER(TRIM('Meta import'!P76))="not applicable",LOWER(TRIM('Meta import'!P76))="n/a",LOWER(TRIM('Meta import'!P76))="na",LOWER(TRIM('Meta import'!P76))="pending",LOWER(TRIM('Meta import'!P76))="unavailable",LOWER(TRIM('Meta import'!P76))="denied",LOWER(TRIM('Meta import'!P76))="none",LOWER(TRIM('Meta import'!P76))="tbd",LOWER(TRIM('Meta import'!P76))="to be determined",LOWER(TRIM('Meta import'!P76))="-")),"link_clicks","platform_attributed_actions")))</x:f>
        <x:v>spend</x:v>
      </x:c>
      <x:c r="D608" t="str">
        <x:f>IF('Meta import'!A76="","",IF(OR(OR(ISBLANK('Meta import'!N76),AND(ISTEXT('Meta import'!N76),'Meta import'!N76="")),OR(ISBLANK('Meta import'!O76),AND(ISTEXT('Meta import'!O76),'Meta import'!O76="")),OR(ISBLANK('Meta import'!P76),AND(ISTEXT('Meta import'!P76),'Meta import'!P76="")),OR(ISBLANK('Meta import'!R76),AND(ISTEXT('Meta import'!R76),'Meta import'!R76=""))),"MISSING_OR_PLACEHOLDER",""))</x:f>
      </x:c>
      <x:c r="E608" t="str">
        <x:f>IF(D608="","","Hold")</x:f>
      </x:c>
      <x:c r="F608" t="str">
        <x:f>IF(D608="","","Repair the named source field and rerun.")</x:f>
      </x:c>
      <x:c r="G608" t="str">
        <x:f>IF(D608="","",B608&amp;" "&amp;C608&amp;" "&amp;D608)</x:f>
      </x:c>
    </x:row>
    <x:row r="609">
      <x:c r="A609" t="str">
        <x:v>meta</x:v>
      </x:c>
      <x:c r="B609" t="str">
        <x:f>IF('Meta import'!A77="","",'Meta import'!A77)</x:f>
      </x:c>
      <x:c r="C609" t="str">
        <x:f>IF(OR(OR(ISBLANK('Meta import'!N77),AND(ISTEXT('Meta import'!N77),'Meta import'!N77="")),OR(LOWER(TRIM('Meta import'!N77))="unknown",LOWER(TRIM('Meta import'!N77))="not applicable",LOWER(TRIM('Meta import'!N77))="n/a",LOWER(TRIM('Meta import'!N77))="na",LOWER(TRIM('Meta import'!N77))="pending",LOWER(TRIM('Meta import'!N77))="unavailable",LOWER(TRIM('Meta import'!N77))="denied",LOWER(TRIM('Meta import'!N77))="none",LOWER(TRIM('Meta import'!N77))="tbd",LOWER(TRIM('Meta import'!N77))="to be determined",LOWER(TRIM('Meta import'!N77))="-")),"spend",IF(OR(OR(ISBLANK('Meta import'!O77),AND(ISTEXT('Meta import'!O77),'Meta import'!O77="")),OR(LOWER(TRIM('Meta import'!O77))="unknown",LOWER(TRIM('Meta import'!O77))="not applicable",LOWER(TRIM('Meta import'!O77))="n/a",LOWER(TRIM('Meta import'!O77))="na",LOWER(TRIM('Meta import'!O77))="pending",LOWER(TRIM('Meta import'!O77))="unavailable",LOWER(TRIM('Meta import'!O77))="denied",LOWER(TRIM('Meta import'!O77))="none",LOWER(TRIM('Meta import'!O77))="tbd",LOWER(TRIM('Meta import'!O77))="to be determined",LOWER(TRIM('Meta import'!O77))="-")),"impressions",IF(OR(OR(ISBLANK('Meta import'!P77),AND(ISTEXT('Meta import'!P77),'Meta import'!P77="")),OR(LOWER(TRIM('Meta import'!P77))="unknown",LOWER(TRIM('Meta import'!P77))="not applicable",LOWER(TRIM('Meta import'!P77))="n/a",LOWER(TRIM('Meta import'!P77))="na",LOWER(TRIM('Meta import'!P77))="pending",LOWER(TRIM('Meta import'!P77))="unavailable",LOWER(TRIM('Meta import'!P77))="denied",LOWER(TRIM('Meta import'!P77))="none",LOWER(TRIM('Meta import'!P77))="tbd",LOWER(TRIM('Meta import'!P77))="to be determined",LOWER(TRIM('Meta import'!P77))="-")),"link_clicks","platform_attributed_actions")))</x:f>
        <x:v>spend</x:v>
      </x:c>
      <x:c r="D609" t="str">
        <x:f>IF('Meta import'!A77="","",IF(OR(OR(ISBLANK('Meta import'!N77),AND(ISTEXT('Meta import'!N77),'Meta import'!N77="")),OR(ISBLANK('Meta import'!O77),AND(ISTEXT('Meta import'!O77),'Meta import'!O77="")),OR(ISBLANK('Meta import'!P77),AND(ISTEXT('Meta import'!P77),'Meta import'!P77="")),OR(ISBLANK('Meta import'!R77),AND(ISTEXT('Meta import'!R77),'Meta import'!R77=""))),"MISSING_OR_PLACEHOLDER",""))</x:f>
      </x:c>
      <x:c r="E609" t="str">
        <x:f>IF(D609="","","Hold")</x:f>
      </x:c>
      <x:c r="F609" t="str">
        <x:f>IF(D609="","","Repair the named source field and rerun.")</x:f>
      </x:c>
      <x:c r="G609" t="str">
        <x:f>IF(D609="","",B609&amp;" "&amp;C609&amp;" "&amp;D609)</x:f>
      </x:c>
    </x:row>
    <x:row r="610">
      <x:c r="A610" t="str">
        <x:v>meta</x:v>
      </x:c>
      <x:c r="B610" t="str">
        <x:f>IF('Meta import'!A78="","",'Meta import'!A78)</x:f>
      </x:c>
      <x:c r="C610" t="str">
        <x:f>IF(OR(OR(ISBLANK('Meta import'!N78),AND(ISTEXT('Meta import'!N78),'Meta import'!N78="")),OR(LOWER(TRIM('Meta import'!N78))="unknown",LOWER(TRIM('Meta import'!N78))="not applicable",LOWER(TRIM('Meta import'!N78))="n/a",LOWER(TRIM('Meta import'!N78))="na",LOWER(TRIM('Meta import'!N78))="pending",LOWER(TRIM('Meta import'!N78))="unavailable",LOWER(TRIM('Meta import'!N78))="denied",LOWER(TRIM('Meta import'!N78))="none",LOWER(TRIM('Meta import'!N78))="tbd",LOWER(TRIM('Meta import'!N78))="to be determined",LOWER(TRIM('Meta import'!N78))="-")),"spend",IF(OR(OR(ISBLANK('Meta import'!O78),AND(ISTEXT('Meta import'!O78),'Meta import'!O78="")),OR(LOWER(TRIM('Meta import'!O78))="unknown",LOWER(TRIM('Meta import'!O78))="not applicable",LOWER(TRIM('Meta import'!O78))="n/a",LOWER(TRIM('Meta import'!O78))="na",LOWER(TRIM('Meta import'!O78))="pending",LOWER(TRIM('Meta import'!O78))="unavailable",LOWER(TRIM('Meta import'!O78))="denied",LOWER(TRIM('Meta import'!O78))="none",LOWER(TRIM('Meta import'!O78))="tbd",LOWER(TRIM('Meta import'!O78))="to be determined",LOWER(TRIM('Meta import'!O78))="-")),"impressions",IF(OR(OR(ISBLANK('Meta import'!P78),AND(ISTEXT('Meta import'!P78),'Meta import'!P78="")),OR(LOWER(TRIM('Meta import'!P78))="unknown",LOWER(TRIM('Meta import'!P78))="not applicable",LOWER(TRIM('Meta import'!P78))="n/a",LOWER(TRIM('Meta import'!P78))="na",LOWER(TRIM('Meta import'!P78))="pending",LOWER(TRIM('Meta import'!P78))="unavailable",LOWER(TRIM('Meta import'!P78))="denied",LOWER(TRIM('Meta import'!P78))="none",LOWER(TRIM('Meta import'!P78))="tbd",LOWER(TRIM('Meta import'!P78))="to be determined",LOWER(TRIM('Meta import'!P78))="-")),"link_clicks","platform_attributed_actions")))</x:f>
        <x:v>spend</x:v>
      </x:c>
      <x:c r="D610" t="str">
        <x:f>IF('Meta import'!A78="","",IF(OR(OR(ISBLANK('Meta import'!N78),AND(ISTEXT('Meta import'!N78),'Meta import'!N78="")),OR(ISBLANK('Meta import'!O78),AND(ISTEXT('Meta import'!O78),'Meta import'!O78="")),OR(ISBLANK('Meta import'!P78),AND(ISTEXT('Meta import'!P78),'Meta import'!P78="")),OR(ISBLANK('Meta import'!R78),AND(ISTEXT('Meta import'!R78),'Meta import'!R78=""))),"MISSING_OR_PLACEHOLDER",""))</x:f>
      </x:c>
      <x:c r="E610" t="str">
        <x:f>IF(D610="","","Hold")</x:f>
      </x:c>
      <x:c r="F610" t="str">
        <x:f>IF(D610="","","Repair the named source field and rerun.")</x:f>
      </x:c>
      <x:c r="G610" t="str">
        <x:f>IF(D610="","",B610&amp;" "&amp;C610&amp;" "&amp;D610)</x:f>
      </x:c>
    </x:row>
    <x:row r="611">
      <x:c r="A611" t="str">
        <x:v>meta</x:v>
      </x:c>
      <x:c r="B611" t="str">
        <x:f>IF('Meta import'!A79="","",'Meta import'!A79)</x:f>
      </x:c>
      <x:c r="C611" t="str">
        <x:f>IF(OR(OR(ISBLANK('Meta import'!N79),AND(ISTEXT('Meta import'!N79),'Meta import'!N79="")),OR(LOWER(TRIM('Meta import'!N79))="unknown",LOWER(TRIM('Meta import'!N79))="not applicable",LOWER(TRIM('Meta import'!N79))="n/a",LOWER(TRIM('Meta import'!N79))="na",LOWER(TRIM('Meta import'!N79))="pending",LOWER(TRIM('Meta import'!N79))="unavailable",LOWER(TRIM('Meta import'!N79))="denied",LOWER(TRIM('Meta import'!N79))="none",LOWER(TRIM('Meta import'!N79))="tbd",LOWER(TRIM('Meta import'!N79))="to be determined",LOWER(TRIM('Meta import'!N79))="-")),"spend",IF(OR(OR(ISBLANK('Meta import'!O79),AND(ISTEXT('Meta import'!O79),'Meta import'!O79="")),OR(LOWER(TRIM('Meta import'!O79))="unknown",LOWER(TRIM('Meta import'!O79))="not applicable",LOWER(TRIM('Meta import'!O79))="n/a",LOWER(TRIM('Meta import'!O79))="na",LOWER(TRIM('Meta import'!O79))="pending",LOWER(TRIM('Meta import'!O79))="unavailable",LOWER(TRIM('Meta import'!O79))="denied",LOWER(TRIM('Meta import'!O79))="none",LOWER(TRIM('Meta import'!O79))="tbd",LOWER(TRIM('Meta import'!O79))="to be determined",LOWER(TRIM('Meta import'!O79))="-")),"impressions",IF(OR(OR(ISBLANK('Meta import'!P79),AND(ISTEXT('Meta import'!P79),'Meta import'!P79="")),OR(LOWER(TRIM('Meta import'!P79))="unknown",LOWER(TRIM('Meta import'!P79))="not applicable",LOWER(TRIM('Meta import'!P79))="n/a",LOWER(TRIM('Meta import'!P79))="na",LOWER(TRIM('Meta import'!P79))="pending",LOWER(TRIM('Meta import'!P79))="unavailable",LOWER(TRIM('Meta import'!P79))="denied",LOWER(TRIM('Meta import'!P79))="none",LOWER(TRIM('Meta import'!P79))="tbd",LOWER(TRIM('Meta import'!P79))="to be determined",LOWER(TRIM('Meta import'!P79))="-")),"link_clicks","platform_attributed_actions")))</x:f>
        <x:v>spend</x:v>
      </x:c>
      <x:c r="D611" t="str">
        <x:f>IF('Meta import'!A79="","",IF(OR(OR(ISBLANK('Meta import'!N79),AND(ISTEXT('Meta import'!N79),'Meta import'!N79="")),OR(ISBLANK('Meta import'!O79),AND(ISTEXT('Meta import'!O79),'Meta import'!O79="")),OR(ISBLANK('Meta import'!P79),AND(ISTEXT('Meta import'!P79),'Meta import'!P79="")),OR(ISBLANK('Meta import'!R79),AND(ISTEXT('Meta import'!R79),'Meta import'!R79=""))),"MISSING_OR_PLACEHOLDER",""))</x:f>
      </x:c>
      <x:c r="E611" t="str">
        <x:f>IF(D611="","","Hold")</x:f>
      </x:c>
      <x:c r="F611" t="str">
        <x:f>IF(D611="","","Repair the named source field and rerun.")</x:f>
      </x:c>
      <x:c r="G611" t="str">
        <x:f>IF(D611="","",B611&amp;" "&amp;C611&amp;" "&amp;D611)</x:f>
      </x:c>
    </x:row>
    <x:row r="612">
      <x:c r="A612" t="str">
        <x:v>meta</x:v>
      </x:c>
      <x:c r="B612" t="str">
        <x:f>IF('Meta import'!A80="","",'Meta import'!A80)</x:f>
      </x:c>
      <x:c r="C612" t="str">
        <x:f>IF(OR(OR(ISBLANK('Meta import'!N80),AND(ISTEXT('Meta import'!N80),'Meta import'!N80="")),OR(LOWER(TRIM('Meta import'!N80))="unknown",LOWER(TRIM('Meta import'!N80))="not applicable",LOWER(TRIM('Meta import'!N80))="n/a",LOWER(TRIM('Meta import'!N80))="na",LOWER(TRIM('Meta import'!N80))="pending",LOWER(TRIM('Meta import'!N80))="unavailable",LOWER(TRIM('Meta import'!N80))="denied",LOWER(TRIM('Meta import'!N80))="none",LOWER(TRIM('Meta import'!N80))="tbd",LOWER(TRIM('Meta import'!N80))="to be determined",LOWER(TRIM('Meta import'!N80))="-")),"spend",IF(OR(OR(ISBLANK('Meta import'!O80),AND(ISTEXT('Meta import'!O80),'Meta import'!O80="")),OR(LOWER(TRIM('Meta import'!O80))="unknown",LOWER(TRIM('Meta import'!O80))="not applicable",LOWER(TRIM('Meta import'!O80))="n/a",LOWER(TRIM('Meta import'!O80))="na",LOWER(TRIM('Meta import'!O80))="pending",LOWER(TRIM('Meta import'!O80))="unavailable",LOWER(TRIM('Meta import'!O80))="denied",LOWER(TRIM('Meta import'!O80))="none",LOWER(TRIM('Meta import'!O80))="tbd",LOWER(TRIM('Meta import'!O80))="to be determined",LOWER(TRIM('Meta import'!O80))="-")),"impressions",IF(OR(OR(ISBLANK('Meta import'!P80),AND(ISTEXT('Meta import'!P80),'Meta import'!P80="")),OR(LOWER(TRIM('Meta import'!P80))="unknown",LOWER(TRIM('Meta import'!P80))="not applicable",LOWER(TRIM('Meta import'!P80))="n/a",LOWER(TRIM('Meta import'!P80))="na",LOWER(TRIM('Meta import'!P80))="pending",LOWER(TRIM('Meta import'!P80))="unavailable",LOWER(TRIM('Meta import'!P80))="denied",LOWER(TRIM('Meta import'!P80))="none",LOWER(TRIM('Meta import'!P80))="tbd",LOWER(TRIM('Meta import'!P80))="to be determined",LOWER(TRIM('Meta import'!P80))="-")),"link_clicks","platform_attributed_actions")))</x:f>
        <x:v>spend</x:v>
      </x:c>
      <x:c r="D612" t="str">
        <x:f>IF('Meta import'!A80="","",IF(OR(OR(ISBLANK('Meta import'!N80),AND(ISTEXT('Meta import'!N80),'Meta import'!N80="")),OR(ISBLANK('Meta import'!O80),AND(ISTEXT('Meta import'!O80),'Meta import'!O80="")),OR(ISBLANK('Meta import'!P80),AND(ISTEXT('Meta import'!P80),'Meta import'!P80="")),OR(ISBLANK('Meta import'!R80),AND(ISTEXT('Meta import'!R80),'Meta import'!R80=""))),"MISSING_OR_PLACEHOLDER",""))</x:f>
      </x:c>
      <x:c r="E612" t="str">
        <x:f>IF(D612="","","Hold")</x:f>
      </x:c>
      <x:c r="F612" t="str">
        <x:f>IF(D612="","","Repair the named source field and rerun.")</x:f>
      </x:c>
      <x:c r="G612" t="str">
        <x:f>IF(D612="","",B612&amp;" "&amp;C612&amp;" "&amp;D612)</x:f>
      </x:c>
    </x:row>
    <x:row r="613">
      <x:c r="A613" t="str">
        <x:v>meta</x:v>
      </x:c>
      <x:c r="B613" t="str">
        <x:f>IF('Meta import'!A81="","",'Meta import'!A81)</x:f>
      </x:c>
      <x:c r="C613" t="str">
        <x:f>IF(OR(OR(ISBLANK('Meta import'!N81),AND(ISTEXT('Meta import'!N81),'Meta import'!N81="")),OR(LOWER(TRIM('Meta import'!N81))="unknown",LOWER(TRIM('Meta import'!N81))="not applicable",LOWER(TRIM('Meta import'!N81))="n/a",LOWER(TRIM('Meta import'!N81))="na",LOWER(TRIM('Meta import'!N81))="pending",LOWER(TRIM('Meta import'!N81))="unavailable",LOWER(TRIM('Meta import'!N81))="denied",LOWER(TRIM('Meta import'!N81))="none",LOWER(TRIM('Meta import'!N81))="tbd",LOWER(TRIM('Meta import'!N81))="to be determined",LOWER(TRIM('Meta import'!N81))="-")),"spend",IF(OR(OR(ISBLANK('Meta import'!O81),AND(ISTEXT('Meta import'!O81),'Meta import'!O81="")),OR(LOWER(TRIM('Meta import'!O81))="unknown",LOWER(TRIM('Meta import'!O81))="not applicable",LOWER(TRIM('Meta import'!O81))="n/a",LOWER(TRIM('Meta import'!O81))="na",LOWER(TRIM('Meta import'!O81))="pending",LOWER(TRIM('Meta import'!O81))="unavailable",LOWER(TRIM('Meta import'!O81))="denied",LOWER(TRIM('Meta import'!O81))="none",LOWER(TRIM('Meta import'!O81))="tbd",LOWER(TRIM('Meta import'!O81))="to be determined",LOWER(TRIM('Meta import'!O81))="-")),"impressions",IF(OR(OR(ISBLANK('Meta import'!P81),AND(ISTEXT('Meta import'!P81),'Meta import'!P81="")),OR(LOWER(TRIM('Meta import'!P81))="unknown",LOWER(TRIM('Meta import'!P81))="not applicable",LOWER(TRIM('Meta import'!P81))="n/a",LOWER(TRIM('Meta import'!P81))="na",LOWER(TRIM('Meta import'!P81))="pending",LOWER(TRIM('Meta import'!P81))="unavailable",LOWER(TRIM('Meta import'!P81))="denied",LOWER(TRIM('Meta import'!P81))="none",LOWER(TRIM('Meta import'!P81))="tbd",LOWER(TRIM('Meta import'!P81))="to be determined",LOWER(TRIM('Meta import'!P81))="-")),"link_clicks","platform_attributed_actions")))</x:f>
        <x:v>spend</x:v>
      </x:c>
      <x:c r="D613" t="str">
        <x:f>IF('Meta import'!A81="","",IF(OR(OR(ISBLANK('Meta import'!N81),AND(ISTEXT('Meta import'!N81),'Meta import'!N81="")),OR(ISBLANK('Meta import'!O81),AND(ISTEXT('Meta import'!O81),'Meta import'!O81="")),OR(ISBLANK('Meta import'!P81),AND(ISTEXT('Meta import'!P81),'Meta import'!P81="")),OR(ISBLANK('Meta import'!R81),AND(ISTEXT('Meta import'!R81),'Meta import'!R81=""))),"MISSING_OR_PLACEHOLDER",""))</x:f>
      </x:c>
      <x:c r="E613" t="str">
        <x:f>IF(D613="","","Hold")</x:f>
      </x:c>
      <x:c r="F613" t="str">
        <x:f>IF(D613="","","Repair the named source field and rerun.")</x:f>
      </x:c>
      <x:c r="G613" t="str">
        <x:f>IF(D613="","",B613&amp;" "&amp;C613&amp;" "&amp;D613)</x:f>
      </x:c>
    </x:row>
    <x:row r="614">
      <x:c r="A614" t="str">
        <x:v>meta</x:v>
      </x:c>
      <x:c r="B614" t="str">
        <x:f>IF('Meta import'!A82="","",'Meta import'!A82)</x:f>
      </x:c>
      <x:c r="C614" t="str">
        <x:f>IF(OR(OR(ISBLANK('Meta import'!N82),AND(ISTEXT('Meta import'!N82),'Meta import'!N82="")),OR(LOWER(TRIM('Meta import'!N82))="unknown",LOWER(TRIM('Meta import'!N82))="not applicable",LOWER(TRIM('Meta import'!N82))="n/a",LOWER(TRIM('Meta import'!N82))="na",LOWER(TRIM('Meta import'!N82))="pending",LOWER(TRIM('Meta import'!N82))="unavailable",LOWER(TRIM('Meta import'!N82))="denied",LOWER(TRIM('Meta import'!N82))="none",LOWER(TRIM('Meta import'!N82))="tbd",LOWER(TRIM('Meta import'!N82))="to be determined",LOWER(TRIM('Meta import'!N82))="-")),"spend",IF(OR(OR(ISBLANK('Meta import'!O82),AND(ISTEXT('Meta import'!O82),'Meta import'!O82="")),OR(LOWER(TRIM('Meta import'!O82))="unknown",LOWER(TRIM('Meta import'!O82))="not applicable",LOWER(TRIM('Meta import'!O82))="n/a",LOWER(TRIM('Meta import'!O82))="na",LOWER(TRIM('Meta import'!O82))="pending",LOWER(TRIM('Meta import'!O82))="unavailable",LOWER(TRIM('Meta import'!O82))="denied",LOWER(TRIM('Meta import'!O82))="none",LOWER(TRIM('Meta import'!O82))="tbd",LOWER(TRIM('Meta import'!O82))="to be determined",LOWER(TRIM('Meta import'!O82))="-")),"impressions",IF(OR(OR(ISBLANK('Meta import'!P82),AND(ISTEXT('Meta import'!P82),'Meta import'!P82="")),OR(LOWER(TRIM('Meta import'!P82))="unknown",LOWER(TRIM('Meta import'!P82))="not applicable",LOWER(TRIM('Meta import'!P82))="n/a",LOWER(TRIM('Meta import'!P82))="na",LOWER(TRIM('Meta import'!P82))="pending",LOWER(TRIM('Meta import'!P82))="unavailable",LOWER(TRIM('Meta import'!P82))="denied",LOWER(TRIM('Meta import'!P82))="none",LOWER(TRIM('Meta import'!P82))="tbd",LOWER(TRIM('Meta import'!P82))="to be determined",LOWER(TRIM('Meta import'!P82))="-")),"link_clicks","platform_attributed_actions")))</x:f>
        <x:v>spend</x:v>
      </x:c>
      <x:c r="D614" t="str">
        <x:f>IF('Meta import'!A82="","",IF(OR(OR(ISBLANK('Meta import'!N82),AND(ISTEXT('Meta import'!N82),'Meta import'!N82="")),OR(ISBLANK('Meta import'!O82),AND(ISTEXT('Meta import'!O82),'Meta import'!O82="")),OR(ISBLANK('Meta import'!P82),AND(ISTEXT('Meta import'!P82),'Meta import'!P82="")),OR(ISBLANK('Meta import'!R82),AND(ISTEXT('Meta import'!R82),'Meta import'!R82=""))),"MISSING_OR_PLACEHOLDER",""))</x:f>
      </x:c>
      <x:c r="E614" t="str">
        <x:f>IF(D614="","","Hold")</x:f>
      </x:c>
      <x:c r="F614" t="str">
        <x:f>IF(D614="","","Repair the named source field and rerun.")</x:f>
      </x:c>
      <x:c r="G614" t="str">
        <x:f>IF(D614="","",B614&amp;" "&amp;C614&amp;" "&amp;D614)</x:f>
      </x:c>
    </x:row>
    <x:row r="615">
      <x:c r="A615" t="str">
        <x:v>meta</x:v>
      </x:c>
      <x:c r="B615" t="str">
        <x:f>IF('Meta import'!A83="","",'Meta import'!A83)</x:f>
      </x:c>
      <x:c r="C615" t="str">
        <x:f>IF(OR(OR(ISBLANK('Meta import'!N83),AND(ISTEXT('Meta import'!N83),'Meta import'!N83="")),OR(LOWER(TRIM('Meta import'!N83))="unknown",LOWER(TRIM('Meta import'!N83))="not applicable",LOWER(TRIM('Meta import'!N83))="n/a",LOWER(TRIM('Meta import'!N83))="na",LOWER(TRIM('Meta import'!N83))="pending",LOWER(TRIM('Meta import'!N83))="unavailable",LOWER(TRIM('Meta import'!N83))="denied",LOWER(TRIM('Meta import'!N83))="none",LOWER(TRIM('Meta import'!N83))="tbd",LOWER(TRIM('Meta import'!N83))="to be determined",LOWER(TRIM('Meta import'!N83))="-")),"spend",IF(OR(OR(ISBLANK('Meta import'!O83),AND(ISTEXT('Meta import'!O83),'Meta import'!O83="")),OR(LOWER(TRIM('Meta import'!O83))="unknown",LOWER(TRIM('Meta import'!O83))="not applicable",LOWER(TRIM('Meta import'!O83))="n/a",LOWER(TRIM('Meta import'!O83))="na",LOWER(TRIM('Meta import'!O83))="pending",LOWER(TRIM('Meta import'!O83))="unavailable",LOWER(TRIM('Meta import'!O83))="denied",LOWER(TRIM('Meta import'!O83))="none",LOWER(TRIM('Meta import'!O83))="tbd",LOWER(TRIM('Meta import'!O83))="to be determined",LOWER(TRIM('Meta import'!O83))="-")),"impressions",IF(OR(OR(ISBLANK('Meta import'!P83),AND(ISTEXT('Meta import'!P83),'Meta import'!P83="")),OR(LOWER(TRIM('Meta import'!P83))="unknown",LOWER(TRIM('Meta import'!P83))="not applicable",LOWER(TRIM('Meta import'!P83))="n/a",LOWER(TRIM('Meta import'!P83))="na",LOWER(TRIM('Meta import'!P83))="pending",LOWER(TRIM('Meta import'!P83))="unavailable",LOWER(TRIM('Meta import'!P83))="denied",LOWER(TRIM('Meta import'!P83))="none",LOWER(TRIM('Meta import'!P83))="tbd",LOWER(TRIM('Meta import'!P83))="to be determined",LOWER(TRIM('Meta import'!P83))="-")),"link_clicks","platform_attributed_actions")))</x:f>
        <x:v>spend</x:v>
      </x:c>
      <x:c r="D615" t="str">
        <x:f>IF('Meta import'!A83="","",IF(OR(OR(ISBLANK('Meta import'!N83),AND(ISTEXT('Meta import'!N83),'Meta import'!N83="")),OR(ISBLANK('Meta import'!O83),AND(ISTEXT('Meta import'!O83),'Meta import'!O83="")),OR(ISBLANK('Meta import'!P83),AND(ISTEXT('Meta import'!P83),'Meta import'!P83="")),OR(ISBLANK('Meta import'!R83),AND(ISTEXT('Meta import'!R83),'Meta import'!R83=""))),"MISSING_OR_PLACEHOLDER",""))</x:f>
      </x:c>
      <x:c r="E615" t="str">
        <x:f>IF(D615="","","Hold")</x:f>
      </x:c>
      <x:c r="F615" t="str">
        <x:f>IF(D615="","","Repair the named source field and rerun.")</x:f>
      </x:c>
      <x:c r="G615" t="str">
        <x:f>IF(D615="","",B615&amp;" "&amp;C615&amp;" "&amp;D615)</x:f>
      </x:c>
    </x:row>
    <x:row r="616">
      <x:c r="A616" t="str">
        <x:v>meta</x:v>
      </x:c>
      <x:c r="B616" t="str">
        <x:f>IF('Meta import'!A84="","",'Meta import'!A84)</x:f>
      </x:c>
      <x:c r="C616" t="str">
        <x:f>IF(OR(OR(ISBLANK('Meta import'!N84),AND(ISTEXT('Meta import'!N84),'Meta import'!N84="")),OR(LOWER(TRIM('Meta import'!N84))="unknown",LOWER(TRIM('Meta import'!N84))="not applicable",LOWER(TRIM('Meta import'!N84))="n/a",LOWER(TRIM('Meta import'!N84))="na",LOWER(TRIM('Meta import'!N84))="pending",LOWER(TRIM('Meta import'!N84))="unavailable",LOWER(TRIM('Meta import'!N84))="denied",LOWER(TRIM('Meta import'!N84))="none",LOWER(TRIM('Meta import'!N84))="tbd",LOWER(TRIM('Meta import'!N84))="to be determined",LOWER(TRIM('Meta import'!N84))="-")),"spend",IF(OR(OR(ISBLANK('Meta import'!O84),AND(ISTEXT('Meta import'!O84),'Meta import'!O84="")),OR(LOWER(TRIM('Meta import'!O84))="unknown",LOWER(TRIM('Meta import'!O84))="not applicable",LOWER(TRIM('Meta import'!O84))="n/a",LOWER(TRIM('Meta import'!O84))="na",LOWER(TRIM('Meta import'!O84))="pending",LOWER(TRIM('Meta import'!O84))="unavailable",LOWER(TRIM('Meta import'!O84))="denied",LOWER(TRIM('Meta import'!O84))="none",LOWER(TRIM('Meta import'!O84))="tbd",LOWER(TRIM('Meta import'!O84))="to be determined",LOWER(TRIM('Meta import'!O84))="-")),"impressions",IF(OR(OR(ISBLANK('Meta import'!P84),AND(ISTEXT('Meta import'!P84),'Meta import'!P84="")),OR(LOWER(TRIM('Meta import'!P84))="unknown",LOWER(TRIM('Meta import'!P84))="not applicable",LOWER(TRIM('Meta import'!P84))="n/a",LOWER(TRIM('Meta import'!P84))="na",LOWER(TRIM('Meta import'!P84))="pending",LOWER(TRIM('Meta import'!P84))="unavailable",LOWER(TRIM('Meta import'!P84))="denied",LOWER(TRIM('Meta import'!P84))="none",LOWER(TRIM('Meta import'!P84))="tbd",LOWER(TRIM('Meta import'!P84))="to be determined",LOWER(TRIM('Meta import'!P84))="-")),"link_clicks","platform_attributed_actions")))</x:f>
        <x:v>spend</x:v>
      </x:c>
      <x:c r="D616" t="str">
        <x:f>IF('Meta import'!A84="","",IF(OR(OR(ISBLANK('Meta import'!N84),AND(ISTEXT('Meta import'!N84),'Meta import'!N84="")),OR(ISBLANK('Meta import'!O84),AND(ISTEXT('Meta import'!O84),'Meta import'!O84="")),OR(ISBLANK('Meta import'!P84),AND(ISTEXT('Meta import'!P84),'Meta import'!P84="")),OR(ISBLANK('Meta import'!R84),AND(ISTEXT('Meta import'!R84),'Meta import'!R84=""))),"MISSING_OR_PLACEHOLDER",""))</x:f>
      </x:c>
      <x:c r="E616" t="str">
        <x:f>IF(D616="","","Hold")</x:f>
      </x:c>
      <x:c r="F616" t="str">
        <x:f>IF(D616="","","Repair the named source field and rerun.")</x:f>
      </x:c>
      <x:c r="G616" t="str">
        <x:f>IF(D616="","",B616&amp;" "&amp;C616&amp;" "&amp;D616)</x:f>
      </x:c>
    </x:row>
    <x:row r="617">
      <x:c r="A617" t="str">
        <x:v>meta</x:v>
      </x:c>
      <x:c r="B617" t="str">
        <x:f>IF('Meta import'!A85="","",'Meta import'!A85)</x:f>
      </x:c>
      <x:c r="C617" t="str">
        <x:f>IF(OR(OR(ISBLANK('Meta import'!N85),AND(ISTEXT('Meta import'!N85),'Meta import'!N85="")),OR(LOWER(TRIM('Meta import'!N85))="unknown",LOWER(TRIM('Meta import'!N85))="not applicable",LOWER(TRIM('Meta import'!N85))="n/a",LOWER(TRIM('Meta import'!N85))="na",LOWER(TRIM('Meta import'!N85))="pending",LOWER(TRIM('Meta import'!N85))="unavailable",LOWER(TRIM('Meta import'!N85))="denied",LOWER(TRIM('Meta import'!N85))="none",LOWER(TRIM('Meta import'!N85))="tbd",LOWER(TRIM('Meta import'!N85))="to be determined",LOWER(TRIM('Meta import'!N85))="-")),"spend",IF(OR(OR(ISBLANK('Meta import'!O85),AND(ISTEXT('Meta import'!O85),'Meta import'!O85="")),OR(LOWER(TRIM('Meta import'!O85))="unknown",LOWER(TRIM('Meta import'!O85))="not applicable",LOWER(TRIM('Meta import'!O85))="n/a",LOWER(TRIM('Meta import'!O85))="na",LOWER(TRIM('Meta import'!O85))="pending",LOWER(TRIM('Meta import'!O85))="unavailable",LOWER(TRIM('Meta import'!O85))="denied",LOWER(TRIM('Meta import'!O85))="none",LOWER(TRIM('Meta import'!O85))="tbd",LOWER(TRIM('Meta import'!O85))="to be determined",LOWER(TRIM('Meta import'!O85))="-")),"impressions",IF(OR(OR(ISBLANK('Meta import'!P85),AND(ISTEXT('Meta import'!P85),'Meta import'!P85="")),OR(LOWER(TRIM('Meta import'!P85))="unknown",LOWER(TRIM('Meta import'!P85))="not applicable",LOWER(TRIM('Meta import'!P85))="n/a",LOWER(TRIM('Meta import'!P85))="na",LOWER(TRIM('Meta import'!P85))="pending",LOWER(TRIM('Meta import'!P85))="unavailable",LOWER(TRIM('Meta import'!P85))="denied",LOWER(TRIM('Meta import'!P85))="none",LOWER(TRIM('Meta import'!P85))="tbd",LOWER(TRIM('Meta import'!P85))="to be determined",LOWER(TRIM('Meta import'!P85))="-")),"link_clicks","platform_attributed_actions")))</x:f>
        <x:v>spend</x:v>
      </x:c>
      <x:c r="D617" t="str">
        <x:f>IF('Meta import'!A85="","",IF(OR(OR(ISBLANK('Meta import'!N85),AND(ISTEXT('Meta import'!N85),'Meta import'!N85="")),OR(ISBLANK('Meta import'!O85),AND(ISTEXT('Meta import'!O85),'Meta import'!O85="")),OR(ISBLANK('Meta import'!P85),AND(ISTEXT('Meta import'!P85),'Meta import'!P85="")),OR(ISBLANK('Meta import'!R85),AND(ISTEXT('Meta import'!R85),'Meta import'!R85=""))),"MISSING_OR_PLACEHOLDER",""))</x:f>
      </x:c>
      <x:c r="E617" t="str">
        <x:f>IF(D617="","","Hold")</x:f>
      </x:c>
      <x:c r="F617" t="str">
        <x:f>IF(D617="","","Repair the named source field and rerun.")</x:f>
      </x:c>
      <x:c r="G617" t="str">
        <x:f>IF(D617="","",B617&amp;" "&amp;C617&amp;" "&amp;D617)</x:f>
      </x:c>
    </x:row>
    <x:row r="618">
      <x:c r="A618" t="str">
        <x:v>meta</x:v>
      </x:c>
      <x:c r="B618" t="str">
        <x:f>IF('Meta import'!A86="","",'Meta import'!A86)</x:f>
      </x:c>
      <x:c r="C618" t="str">
        <x:f>IF(OR(OR(ISBLANK('Meta import'!N86),AND(ISTEXT('Meta import'!N86),'Meta import'!N86="")),OR(LOWER(TRIM('Meta import'!N86))="unknown",LOWER(TRIM('Meta import'!N86))="not applicable",LOWER(TRIM('Meta import'!N86))="n/a",LOWER(TRIM('Meta import'!N86))="na",LOWER(TRIM('Meta import'!N86))="pending",LOWER(TRIM('Meta import'!N86))="unavailable",LOWER(TRIM('Meta import'!N86))="denied",LOWER(TRIM('Meta import'!N86))="none",LOWER(TRIM('Meta import'!N86))="tbd",LOWER(TRIM('Meta import'!N86))="to be determined",LOWER(TRIM('Meta import'!N86))="-")),"spend",IF(OR(OR(ISBLANK('Meta import'!O86),AND(ISTEXT('Meta import'!O86),'Meta import'!O86="")),OR(LOWER(TRIM('Meta import'!O86))="unknown",LOWER(TRIM('Meta import'!O86))="not applicable",LOWER(TRIM('Meta import'!O86))="n/a",LOWER(TRIM('Meta import'!O86))="na",LOWER(TRIM('Meta import'!O86))="pending",LOWER(TRIM('Meta import'!O86))="unavailable",LOWER(TRIM('Meta import'!O86))="denied",LOWER(TRIM('Meta import'!O86))="none",LOWER(TRIM('Meta import'!O86))="tbd",LOWER(TRIM('Meta import'!O86))="to be determined",LOWER(TRIM('Meta import'!O86))="-")),"impressions",IF(OR(OR(ISBLANK('Meta import'!P86),AND(ISTEXT('Meta import'!P86),'Meta import'!P86="")),OR(LOWER(TRIM('Meta import'!P86))="unknown",LOWER(TRIM('Meta import'!P86))="not applicable",LOWER(TRIM('Meta import'!P86))="n/a",LOWER(TRIM('Meta import'!P86))="na",LOWER(TRIM('Meta import'!P86))="pending",LOWER(TRIM('Meta import'!P86))="unavailable",LOWER(TRIM('Meta import'!P86))="denied",LOWER(TRIM('Meta import'!P86))="none",LOWER(TRIM('Meta import'!P86))="tbd",LOWER(TRIM('Meta import'!P86))="to be determined",LOWER(TRIM('Meta import'!P86))="-")),"link_clicks","platform_attributed_actions")))</x:f>
        <x:v>spend</x:v>
      </x:c>
      <x:c r="D618" t="str">
        <x:f>IF('Meta import'!A86="","",IF(OR(OR(ISBLANK('Meta import'!N86),AND(ISTEXT('Meta import'!N86),'Meta import'!N86="")),OR(ISBLANK('Meta import'!O86),AND(ISTEXT('Meta import'!O86),'Meta import'!O86="")),OR(ISBLANK('Meta import'!P86),AND(ISTEXT('Meta import'!P86),'Meta import'!P86="")),OR(ISBLANK('Meta import'!R86),AND(ISTEXT('Meta import'!R86),'Meta import'!R86=""))),"MISSING_OR_PLACEHOLDER",""))</x:f>
      </x:c>
      <x:c r="E618" t="str">
        <x:f>IF(D618="","","Hold")</x:f>
      </x:c>
      <x:c r="F618" t="str">
        <x:f>IF(D618="","","Repair the named source field and rerun.")</x:f>
      </x:c>
      <x:c r="G618" t="str">
        <x:f>IF(D618="","",B618&amp;" "&amp;C618&amp;" "&amp;D618)</x:f>
      </x:c>
    </x:row>
    <x:row r="619">
      <x:c r="A619" t="str">
        <x:v>meta</x:v>
      </x:c>
      <x:c r="B619" t="str">
        <x:f>IF('Meta import'!A87="","",'Meta import'!A87)</x:f>
      </x:c>
      <x:c r="C619" t="str">
        <x:f>IF(OR(OR(ISBLANK('Meta import'!N87),AND(ISTEXT('Meta import'!N87),'Meta import'!N87="")),OR(LOWER(TRIM('Meta import'!N87))="unknown",LOWER(TRIM('Meta import'!N87))="not applicable",LOWER(TRIM('Meta import'!N87))="n/a",LOWER(TRIM('Meta import'!N87))="na",LOWER(TRIM('Meta import'!N87))="pending",LOWER(TRIM('Meta import'!N87))="unavailable",LOWER(TRIM('Meta import'!N87))="denied",LOWER(TRIM('Meta import'!N87))="none",LOWER(TRIM('Meta import'!N87))="tbd",LOWER(TRIM('Meta import'!N87))="to be determined",LOWER(TRIM('Meta import'!N87))="-")),"spend",IF(OR(OR(ISBLANK('Meta import'!O87),AND(ISTEXT('Meta import'!O87),'Meta import'!O87="")),OR(LOWER(TRIM('Meta import'!O87))="unknown",LOWER(TRIM('Meta import'!O87))="not applicable",LOWER(TRIM('Meta import'!O87))="n/a",LOWER(TRIM('Meta import'!O87))="na",LOWER(TRIM('Meta import'!O87))="pending",LOWER(TRIM('Meta import'!O87))="unavailable",LOWER(TRIM('Meta import'!O87))="denied",LOWER(TRIM('Meta import'!O87))="none",LOWER(TRIM('Meta import'!O87))="tbd",LOWER(TRIM('Meta import'!O87))="to be determined",LOWER(TRIM('Meta import'!O87))="-")),"impressions",IF(OR(OR(ISBLANK('Meta import'!P87),AND(ISTEXT('Meta import'!P87),'Meta import'!P87="")),OR(LOWER(TRIM('Meta import'!P87))="unknown",LOWER(TRIM('Meta import'!P87))="not applicable",LOWER(TRIM('Meta import'!P87))="n/a",LOWER(TRIM('Meta import'!P87))="na",LOWER(TRIM('Meta import'!P87))="pending",LOWER(TRIM('Meta import'!P87))="unavailable",LOWER(TRIM('Meta import'!P87))="denied",LOWER(TRIM('Meta import'!P87))="none",LOWER(TRIM('Meta import'!P87))="tbd",LOWER(TRIM('Meta import'!P87))="to be determined",LOWER(TRIM('Meta import'!P87))="-")),"link_clicks","platform_attributed_actions")))</x:f>
        <x:v>spend</x:v>
      </x:c>
      <x:c r="D619" t="str">
        <x:f>IF('Meta import'!A87="","",IF(OR(OR(ISBLANK('Meta import'!N87),AND(ISTEXT('Meta import'!N87),'Meta import'!N87="")),OR(ISBLANK('Meta import'!O87),AND(ISTEXT('Meta import'!O87),'Meta import'!O87="")),OR(ISBLANK('Meta import'!P87),AND(ISTEXT('Meta import'!P87),'Meta import'!P87="")),OR(ISBLANK('Meta import'!R87),AND(ISTEXT('Meta import'!R87),'Meta import'!R87=""))),"MISSING_OR_PLACEHOLDER",""))</x:f>
      </x:c>
      <x:c r="E619" t="str">
        <x:f>IF(D619="","","Hold")</x:f>
      </x:c>
      <x:c r="F619" t="str">
        <x:f>IF(D619="","","Repair the named source field and rerun.")</x:f>
      </x:c>
      <x:c r="G619" t="str">
        <x:f>IF(D619="","",B619&amp;" "&amp;C619&amp;" "&amp;D619)</x:f>
      </x:c>
    </x:row>
    <x:row r="620">
      <x:c r="A620" t="str">
        <x:v>meta</x:v>
      </x:c>
      <x:c r="B620" t="str">
        <x:f>IF('Meta import'!A88="","",'Meta import'!A88)</x:f>
      </x:c>
      <x:c r="C620" t="str">
        <x:f>IF(OR(OR(ISBLANK('Meta import'!N88),AND(ISTEXT('Meta import'!N88),'Meta import'!N88="")),OR(LOWER(TRIM('Meta import'!N88))="unknown",LOWER(TRIM('Meta import'!N88))="not applicable",LOWER(TRIM('Meta import'!N88))="n/a",LOWER(TRIM('Meta import'!N88))="na",LOWER(TRIM('Meta import'!N88))="pending",LOWER(TRIM('Meta import'!N88))="unavailable",LOWER(TRIM('Meta import'!N88))="denied",LOWER(TRIM('Meta import'!N88))="none",LOWER(TRIM('Meta import'!N88))="tbd",LOWER(TRIM('Meta import'!N88))="to be determined",LOWER(TRIM('Meta import'!N88))="-")),"spend",IF(OR(OR(ISBLANK('Meta import'!O88),AND(ISTEXT('Meta import'!O88),'Meta import'!O88="")),OR(LOWER(TRIM('Meta import'!O88))="unknown",LOWER(TRIM('Meta import'!O88))="not applicable",LOWER(TRIM('Meta import'!O88))="n/a",LOWER(TRIM('Meta import'!O88))="na",LOWER(TRIM('Meta import'!O88))="pending",LOWER(TRIM('Meta import'!O88))="unavailable",LOWER(TRIM('Meta import'!O88))="denied",LOWER(TRIM('Meta import'!O88))="none",LOWER(TRIM('Meta import'!O88))="tbd",LOWER(TRIM('Meta import'!O88))="to be determined",LOWER(TRIM('Meta import'!O88))="-")),"impressions",IF(OR(OR(ISBLANK('Meta import'!P88),AND(ISTEXT('Meta import'!P88),'Meta import'!P88="")),OR(LOWER(TRIM('Meta import'!P88))="unknown",LOWER(TRIM('Meta import'!P88))="not applicable",LOWER(TRIM('Meta import'!P88))="n/a",LOWER(TRIM('Meta import'!P88))="na",LOWER(TRIM('Meta import'!P88))="pending",LOWER(TRIM('Meta import'!P88))="unavailable",LOWER(TRIM('Meta import'!P88))="denied",LOWER(TRIM('Meta import'!P88))="none",LOWER(TRIM('Meta import'!P88))="tbd",LOWER(TRIM('Meta import'!P88))="to be determined",LOWER(TRIM('Meta import'!P88))="-")),"link_clicks","platform_attributed_actions")))</x:f>
        <x:v>spend</x:v>
      </x:c>
      <x:c r="D620" t="str">
        <x:f>IF('Meta import'!A88="","",IF(OR(OR(ISBLANK('Meta import'!N88),AND(ISTEXT('Meta import'!N88),'Meta import'!N88="")),OR(ISBLANK('Meta import'!O88),AND(ISTEXT('Meta import'!O88),'Meta import'!O88="")),OR(ISBLANK('Meta import'!P88),AND(ISTEXT('Meta import'!P88),'Meta import'!P88="")),OR(ISBLANK('Meta import'!R88),AND(ISTEXT('Meta import'!R88),'Meta import'!R88=""))),"MISSING_OR_PLACEHOLDER",""))</x:f>
      </x:c>
      <x:c r="E620" t="str">
        <x:f>IF(D620="","","Hold")</x:f>
      </x:c>
      <x:c r="F620" t="str">
        <x:f>IF(D620="","","Repair the named source field and rerun.")</x:f>
      </x:c>
      <x:c r="G620" t="str">
        <x:f>IF(D620="","",B620&amp;" "&amp;C620&amp;" "&amp;D620)</x:f>
      </x:c>
    </x:row>
    <x:row r="621">
      <x:c r="A621" t="str">
        <x:v>meta</x:v>
      </x:c>
      <x:c r="B621" t="str">
        <x:f>IF('Meta import'!A89="","",'Meta import'!A89)</x:f>
      </x:c>
      <x:c r="C621" t="str">
        <x:f>IF(OR(OR(ISBLANK('Meta import'!N89),AND(ISTEXT('Meta import'!N89),'Meta import'!N89="")),OR(LOWER(TRIM('Meta import'!N89))="unknown",LOWER(TRIM('Meta import'!N89))="not applicable",LOWER(TRIM('Meta import'!N89))="n/a",LOWER(TRIM('Meta import'!N89))="na",LOWER(TRIM('Meta import'!N89))="pending",LOWER(TRIM('Meta import'!N89))="unavailable",LOWER(TRIM('Meta import'!N89))="denied",LOWER(TRIM('Meta import'!N89))="none",LOWER(TRIM('Meta import'!N89))="tbd",LOWER(TRIM('Meta import'!N89))="to be determined",LOWER(TRIM('Meta import'!N89))="-")),"spend",IF(OR(OR(ISBLANK('Meta import'!O89),AND(ISTEXT('Meta import'!O89),'Meta import'!O89="")),OR(LOWER(TRIM('Meta import'!O89))="unknown",LOWER(TRIM('Meta import'!O89))="not applicable",LOWER(TRIM('Meta import'!O89))="n/a",LOWER(TRIM('Meta import'!O89))="na",LOWER(TRIM('Meta import'!O89))="pending",LOWER(TRIM('Meta import'!O89))="unavailable",LOWER(TRIM('Meta import'!O89))="denied",LOWER(TRIM('Meta import'!O89))="none",LOWER(TRIM('Meta import'!O89))="tbd",LOWER(TRIM('Meta import'!O89))="to be determined",LOWER(TRIM('Meta import'!O89))="-")),"impressions",IF(OR(OR(ISBLANK('Meta import'!P89),AND(ISTEXT('Meta import'!P89),'Meta import'!P89="")),OR(LOWER(TRIM('Meta import'!P89))="unknown",LOWER(TRIM('Meta import'!P89))="not applicable",LOWER(TRIM('Meta import'!P89))="n/a",LOWER(TRIM('Meta import'!P89))="na",LOWER(TRIM('Meta import'!P89))="pending",LOWER(TRIM('Meta import'!P89))="unavailable",LOWER(TRIM('Meta import'!P89))="denied",LOWER(TRIM('Meta import'!P89))="none",LOWER(TRIM('Meta import'!P89))="tbd",LOWER(TRIM('Meta import'!P89))="to be determined",LOWER(TRIM('Meta import'!P89))="-")),"link_clicks","platform_attributed_actions")))</x:f>
        <x:v>spend</x:v>
      </x:c>
      <x:c r="D621" t="str">
        <x:f>IF('Meta import'!A89="","",IF(OR(OR(ISBLANK('Meta import'!N89),AND(ISTEXT('Meta import'!N89),'Meta import'!N89="")),OR(ISBLANK('Meta import'!O89),AND(ISTEXT('Meta import'!O89),'Meta import'!O89="")),OR(ISBLANK('Meta import'!P89),AND(ISTEXT('Meta import'!P89),'Meta import'!P89="")),OR(ISBLANK('Meta import'!R89),AND(ISTEXT('Meta import'!R89),'Meta import'!R89=""))),"MISSING_OR_PLACEHOLDER",""))</x:f>
      </x:c>
      <x:c r="E621" t="str">
        <x:f>IF(D621="","","Hold")</x:f>
      </x:c>
      <x:c r="F621" t="str">
        <x:f>IF(D621="","","Repair the named source field and rerun.")</x:f>
      </x:c>
      <x:c r="G621" t="str">
        <x:f>IF(D621="","",B621&amp;" "&amp;C621&amp;" "&amp;D621)</x:f>
      </x:c>
    </x:row>
    <x:row r="622">
      <x:c r="A622" t="str">
        <x:v>meta</x:v>
      </x:c>
      <x:c r="B622" t="str">
        <x:f>IF('Meta import'!A90="","",'Meta import'!A90)</x:f>
      </x:c>
      <x:c r="C622" t="str">
        <x:f>IF(OR(OR(ISBLANK('Meta import'!N90),AND(ISTEXT('Meta import'!N90),'Meta import'!N90="")),OR(LOWER(TRIM('Meta import'!N90))="unknown",LOWER(TRIM('Meta import'!N90))="not applicable",LOWER(TRIM('Meta import'!N90))="n/a",LOWER(TRIM('Meta import'!N90))="na",LOWER(TRIM('Meta import'!N90))="pending",LOWER(TRIM('Meta import'!N90))="unavailable",LOWER(TRIM('Meta import'!N90))="denied",LOWER(TRIM('Meta import'!N90))="none",LOWER(TRIM('Meta import'!N90))="tbd",LOWER(TRIM('Meta import'!N90))="to be determined",LOWER(TRIM('Meta import'!N90))="-")),"spend",IF(OR(OR(ISBLANK('Meta import'!O90),AND(ISTEXT('Meta import'!O90),'Meta import'!O90="")),OR(LOWER(TRIM('Meta import'!O90))="unknown",LOWER(TRIM('Meta import'!O90))="not applicable",LOWER(TRIM('Meta import'!O90))="n/a",LOWER(TRIM('Meta import'!O90))="na",LOWER(TRIM('Meta import'!O90))="pending",LOWER(TRIM('Meta import'!O90))="unavailable",LOWER(TRIM('Meta import'!O90))="denied",LOWER(TRIM('Meta import'!O90))="none",LOWER(TRIM('Meta import'!O90))="tbd",LOWER(TRIM('Meta import'!O90))="to be determined",LOWER(TRIM('Meta import'!O90))="-")),"impressions",IF(OR(OR(ISBLANK('Meta import'!P90),AND(ISTEXT('Meta import'!P90),'Meta import'!P90="")),OR(LOWER(TRIM('Meta import'!P90))="unknown",LOWER(TRIM('Meta import'!P90))="not applicable",LOWER(TRIM('Meta import'!P90))="n/a",LOWER(TRIM('Meta import'!P90))="na",LOWER(TRIM('Meta import'!P90))="pending",LOWER(TRIM('Meta import'!P90))="unavailable",LOWER(TRIM('Meta import'!P90))="denied",LOWER(TRIM('Meta import'!P90))="none",LOWER(TRIM('Meta import'!P90))="tbd",LOWER(TRIM('Meta import'!P90))="to be determined",LOWER(TRIM('Meta import'!P90))="-")),"link_clicks","platform_attributed_actions")))</x:f>
        <x:v>spend</x:v>
      </x:c>
      <x:c r="D622" t="str">
        <x:f>IF('Meta import'!A90="","",IF(OR(OR(ISBLANK('Meta import'!N90),AND(ISTEXT('Meta import'!N90),'Meta import'!N90="")),OR(ISBLANK('Meta import'!O90),AND(ISTEXT('Meta import'!O90),'Meta import'!O90="")),OR(ISBLANK('Meta import'!P90),AND(ISTEXT('Meta import'!P90),'Meta import'!P90="")),OR(ISBLANK('Meta import'!R90),AND(ISTEXT('Meta import'!R90),'Meta import'!R90=""))),"MISSING_OR_PLACEHOLDER",""))</x:f>
      </x:c>
      <x:c r="E622" t="str">
        <x:f>IF(D622="","","Hold")</x:f>
      </x:c>
      <x:c r="F622" t="str">
        <x:f>IF(D622="","","Repair the named source field and rerun.")</x:f>
      </x:c>
      <x:c r="G622" t="str">
        <x:f>IF(D622="","",B622&amp;" "&amp;C622&amp;" "&amp;D622)</x:f>
      </x:c>
    </x:row>
    <x:row r="623">
      <x:c r="A623" t="str">
        <x:v>meta</x:v>
      </x:c>
      <x:c r="B623" t="str">
        <x:f>IF('Meta import'!A91="","",'Meta import'!A91)</x:f>
      </x:c>
      <x:c r="C623" t="str">
        <x:f>IF(OR(OR(ISBLANK('Meta import'!N91),AND(ISTEXT('Meta import'!N91),'Meta import'!N91="")),OR(LOWER(TRIM('Meta import'!N91))="unknown",LOWER(TRIM('Meta import'!N91))="not applicable",LOWER(TRIM('Meta import'!N91))="n/a",LOWER(TRIM('Meta import'!N91))="na",LOWER(TRIM('Meta import'!N91))="pending",LOWER(TRIM('Meta import'!N91))="unavailable",LOWER(TRIM('Meta import'!N91))="denied",LOWER(TRIM('Meta import'!N91))="none",LOWER(TRIM('Meta import'!N91))="tbd",LOWER(TRIM('Meta import'!N91))="to be determined",LOWER(TRIM('Meta import'!N91))="-")),"spend",IF(OR(OR(ISBLANK('Meta import'!O91),AND(ISTEXT('Meta import'!O91),'Meta import'!O91="")),OR(LOWER(TRIM('Meta import'!O91))="unknown",LOWER(TRIM('Meta import'!O91))="not applicable",LOWER(TRIM('Meta import'!O91))="n/a",LOWER(TRIM('Meta import'!O91))="na",LOWER(TRIM('Meta import'!O91))="pending",LOWER(TRIM('Meta import'!O91))="unavailable",LOWER(TRIM('Meta import'!O91))="denied",LOWER(TRIM('Meta import'!O91))="none",LOWER(TRIM('Meta import'!O91))="tbd",LOWER(TRIM('Meta import'!O91))="to be determined",LOWER(TRIM('Meta import'!O91))="-")),"impressions",IF(OR(OR(ISBLANK('Meta import'!P91),AND(ISTEXT('Meta import'!P91),'Meta import'!P91="")),OR(LOWER(TRIM('Meta import'!P91))="unknown",LOWER(TRIM('Meta import'!P91))="not applicable",LOWER(TRIM('Meta import'!P91))="n/a",LOWER(TRIM('Meta import'!P91))="na",LOWER(TRIM('Meta import'!P91))="pending",LOWER(TRIM('Meta import'!P91))="unavailable",LOWER(TRIM('Meta import'!P91))="denied",LOWER(TRIM('Meta import'!P91))="none",LOWER(TRIM('Meta import'!P91))="tbd",LOWER(TRIM('Meta import'!P91))="to be determined",LOWER(TRIM('Meta import'!P91))="-")),"link_clicks","platform_attributed_actions")))</x:f>
        <x:v>spend</x:v>
      </x:c>
      <x:c r="D623" t="str">
        <x:f>IF('Meta import'!A91="","",IF(OR(OR(ISBLANK('Meta import'!N91),AND(ISTEXT('Meta import'!N91),'Meta import'!N91="")),OR(ISBLANK('Meta import'!O91),AND(ISTEXT('Meta import'!O91),'Meta import'!O91="")),OR(ISBLANK('Meta import'!P91),AND(ISTEXT('Meta import'!P91),'Meta import'!P91="")),OR(ISBLANK('Meta import'!R91),AND(ISTEXT('Meta import'!R91),'Meta import'!R91=""))),"MISSING_OR_PLACEHOLDER",""))</x:f>
      </x:c>
      <x:c r="E623" t="str">
        <x:f>IF(D623="","","Hold")</x:f>
      </x:c>
      <x:c r="F623" t="str">
        <x:f>IF(D623="","","Repair the named source field and rerun.")</x:f>
      </x:c>
      <x:c r="G623" t="str">
        <x:f>IF(D623="","",B623&amp;" "&amp;C623&amp;" "&amp;D623)</x:f>
      </x:c>
    </x:row>
    <x:row r="624">
      <x:c r="A624" t="str">
        <x:v>meta</x:v>
      </x:c>
      <x:c r="B624" t="str">
        <x:f>IF('Meta import'!A92="","",'Meta import'!A92)</x:f>
      </x:c>
      <x:c r="C624" t="str">
        <x:f>IF(OR(OR(ISBLANK('Meta import'!N92),AND(ISTEXT('Meta import'!N92),'Meta import'!N92="")),OR(LOWER(TRIM('Meta import'!N92))="unknown",LOWER(TRIM('Meta import'!N92))="not applicable",LOWER(TRIM('Meta import'!N92))="n/a",LOWER(TRIM('Meta import'!N92))="na",LOWER(TRIM('Meta import'!N92))="pending",LOWER(TRIM('Meta import'!N92))="unavailable",LOWER(TRIM('Meta import'!N92))="denied",LOWER(TRIM('Meta import'!N92))="none",LOWER(TRIM('Meta import'!N92))="tbd",LOWER(TRIM('Meta import'!N92))="to be determined",LOWER(TRIM('Meta import'!N92))="-")),"spend",IF(OR(OR(ISBLANK('Meta import'!O92),AND(ISTEXT('Meta import'!O92),'Meta import'!O92="")),OR(LOWER(TRIM('Meta import'!O92))="unknown",LOWER(TRIM('Meta import'!O92))="not applicable",LOWER(TRIM('Meta import'!O92))="n/a",LOWER(TRIM('Meta import'!O92))="na",LOWER(TRIM('Meta import'!O92))="pending",LOWER(TRIM('Meta import'!O92))="unavailable",LOWER(TRIM('Meta import'!O92))="denied",LOWER(TRIM('Meta import'!O92))="none",LOWER(TRIM('Meta import'!O92))="tbd",LOWER(TRIM('Meta import'!O92))="to be determined",LOWER(TRIM('Meta import'!O92))="-")),"impressions",IF(OR(OR(ISBLANK('Meta import'!P92),AND(ISTEXT('Meta import'!P92),'Meta import'!P92="")),OR(LOWER(TRIM('Meta import'!P92))="unknown",LOWER(TRIM('Meta import'!P92))="not applicable",LOWER(TRIM('Meta import'!P92))="n/a",LOWER(TRIM('Meta import'!P92))="na",LOWER(TRIM('Meta import'!P92))="pending",LOWER(TRIM('Meta import'!P92))="unavailable",LOWER(TRIM('Meta import'!P92))="denied",LOWER(TRIM('Meta import'!P92))="none",LOWER(TRIM('Meta import'!P92))="tbd",LOWER(TRIM('Meta import'!P92))="to be determined",LOWER(TRIM('Meta import'!P92))="-")),"link_clicks","platform_attributed_actions")))</x:f>
        <x:v>spend</x:v>
      </x:c>
      <x:c r="D624" t="str">
        <x:f>IF('Meta import'!A92="","",IF(OR(OR(ISBLANK('Meta import'!N92),AND(ISTEXT('Meta import'!N92),'Meta import'!N92="")),OR(ISBLANK('Meta import'!O92),AND(ISTEXT('Meta import'!O92),'Meta import'!O92="")),OR(ISBLANK('Meta import'!P92),AND(ISTEXT('Meta import'!P92),'Meta import'!P92="")),OR(ISBLANK('Meta import'!R92),AND(ISTEXT('Meta import'!R92),'Meta import'!R92=""))),"MISSING_OR_PLACEHOLDER",""))</x:f>
      </x:c>
      <x:c r="E624" t="str">
        <x:f>IF(D624="","","Hold")</x:f>
      </x:c>
      <x:c r="F624" t="str">
        <x:f>IF(D624="","","Repair the named source field and rerun.")</x:f>
      </x:c>
      <x:c r="G624" t="str">
        <x:f>IF(D624="","",B624&amp;" "&amp;C624&amp;" "&amp;D624)</x:f>
      </x:c>
    </x:row>
    <x:row r="625">
      <x:c r="A625" t="str">
        <x:v>meta</x:v>
      </x:c>
      <x:c r="B625" t="str">
        <x:f>IF('Meta import'!A93="","",'Meta import'!A93)</x:f>
      </x:c>
      <x:c r="C625" t="str">
        <x:f>IF(OR(OR(ISBLANK('Meta import'!N93),AND(ISTEXT('Meta import'!N93),'Meta import'!N93="")),OR(LOWER(TRIM('Meta import'!N93))="unknown",LOWER(TRIM('Meta import'!N93))="not applicable",LOWER(TRIM('Meta import'!N93))="n/a",LOWER(TRIM('Meta import'!N93))="na",LOWER(TRIM('Meta import'!N93))="pending",LOWER(TRIM('Meta import'!N93))="unavailable",LOWER(TRIM('Meta import'!N93))="denied",LOWER(TRIM('Meta import'!N93))="none",LOWER(TRIM('Meta import'!N93))="tbd",LOWER(TRIM('Meta import'!N93))="to be determined",LOWER(TRIM('Meta import'!N93))="-")),"spend",IF(OR(OR(ISBLANK('Meta import'!O93),AND(ISTEXT('Meta import'!O93),'Meta import'!O93="")),OR(LOWER(TRIM('Meta import'!O93))="unknown",LOWER(TRIM('Meta import'!O93))="not applicable",LOWER(TRIM('Meta import'!O93))="n/a",LOWER(TRIM('Meta import'!O93))="na",LOWER(TRIM('Meta import'!O93))="pending",LOWER(TRIM('Meta import'!O93))="unavailable",LOWER(TRIM('Meta import'!O93))="denied",LOWER(TRIM('Meta import'!O93))="none",LOWER(TRIM('Meta import'!O93))="tbd",LOWER(TRIM('Meta import'!O93))="to be determined",LOWER(TRIM('Meta import'!O93))="-")),"impressions",IF(OR(OR(ISBLANK('Meta import'!P93),AND(ISTEXT('Meta import'!P93),'Meta import'!P93="")),OR(LOWER(TRIM('Meta import'!P93))="unknown",LOWER(TRIM('Meta import'!P93))="not applicable",LOWER(TRIM('Meta import'!P93))="n/a",LOWER(TRIM('Meta import'!P93))="na",LOWER(TRIM('Meta import'!P93))="pending",LOWER(TRIM('Meta import'!P93))="unavailable",LOWER(TRIM('Meta import'!P93))="denied",LOWER(TRIM('Meta import'!P93))="none",LOWER(TRIM('Meta import'!P93))="tbd",LOWER(TRIM('Meta import'!P93))="to be determined",LOWER(TRIM('Meta import'!P93))="-")),"link_clicks","platform_attributed_actions")))</x:f>
        <x:v>spend</x:v>
      </x:c>
      <x:c r="D625" t="str">
        <x:f>IF('Meta import'!A93="","",IF(OR(OR(ISBLANK('Meta import'!N93),AND(ISTEXT('Meta import'!N93),'Meta import'!N93="")),OR(ISBLANK('Meta import'!O93),AND(ISTEXT('Meta import'!O93),'Meta import'!O93="")),OR(ISBLANK('Meta import'!P93),AND(ISTEXT('Meta import'!P93),'Meta import'!P93="")),OR(ISBLANK('Meta import'!R93),AND(ISTEXT('Meta import'!R93),'Meta import'!R93=""))),"MISSING_OR_PLACEHOLDER",""))</x:f>
      </x:c>
      <x:c r="E625" t="str">
        <x:f>IF(D625="","","Hold")</x:f>
      </x:c>
      <x:c r="F625" t="str">
        <x:f>IF(D625="","","Repair the named source field and rerun.")</x:f>
      </x:c>
      <x:c r="G625" t="str">
        <x:f>IF(D625="","",B625&amp;" "&amp;C625&amp;" "&amp;D625)</x:f>
      </x:c>
    </x:row>
    <x:row r="626">
      <x:c r="A626" t="str">
        <x:v>meta</x:v>
      </x:c>
      <x:c r="B626" t="str">
        <x:f>IF('Meta import'!A94="","",'Meta import'!A94)</x:f>
      </x:c>
      <x:c r="C626" t="str">
        <x:f>IF(OR(OR(ISBLANK('Meta import'!N94),AND(ISTEXT('Meta import'!N94),'Meta import'!N94="")),OR(LOWER(TRIM('Meta import'!N94))="unknown",LOWER(TRIM('Meta import'!N94))="not applicable",LOWER(TRIM('Meta import'!N94))="n/a",LOWER(TRIM('Meta import'!N94))="na",LOWER(TRIM('Meta import'!N94))="pending",LOWER(TRIM('Meta import'!N94))="unavailable",LOWER(TRIM('Meta import'!N94))="denied",LOWER(TRIM('Meta import'!N94))="none",LOWER(TRIM('Meta import'!N94))="tbd",LOWER(TRIM('Meta import'!N94))="to be determined",LOWER(TRIM('Meta import'!N94))="-")),"spend",IF(OR(OR(ISBLANK('Meta import'!O94),AND(ISTEXT('Meta import'!O94),'Meta import'!O94="")),OR(LOWER(TRIM('Meta import'!O94))="unknown",LOWER(TRIM('Meta import'!O94))="not applicable",LOWER(TRIM('Meta import'!O94))="n/a",LOWER(TRIM('Meta import'!O94))="na",LOWER(TRIM('Meta import'!O94))="pending",LOWER(TRIM('Meta import'!O94))="unavailable",LOWER(TRIM('Meta import'!O94))="denied",LOWER(TRIM('Meta import'!O94))="none",LOWER(TRIM('Meta import'!O94))="tbd",LOWER(TRIM('Meta import'!O94))="to be determined",LOWER(TRIM('Meta import'!O94))="-")),"impressions",IF(OR(OR(ISBLANK('Meta import'!P94),AND(ISTEXT('Meta import'!P94),'Meta import'!P94="")),OR(LOWER(TRIM('Meta import'!P94))="unknown",LOWER(TRIM('Meta import'!P94))="not applicable",LOWER(TRIM('Meta import'!P94))="n/a",LOWER(TRIM('Meta import'!P94))="na",LOWER(TRIM('Meta import'!P94))="pending",LOWER(TRIM('Meta import'!P94))="unavailable",LOWER(TRIM('Meta import'!P94))="denied",LOWER(TRIM('Meta import'!P94))="none",LOWER(TRIM('Meta import'!P94))="tbd",LOWER(TRIM('Meta import'!P94))="to be determined",LOWER(TRIM('Meta import'!P94))="-")),"link_clicks","platform_attributed_actions")))</x:f>
        <x:v>spend</x:v>
      </x:c>
      <x:c r="D626" t="str">
        <x:f>IF('Meta import'!A94="","",IF(OR(OR(ISBLANK('Meta import'!N94),AND(ISTEXT('Meta import'!N94),'Meta import'!N94="")),OR(ISBLANK('Meta import'!O94),AND(ISTEXT('Meta import'!O94),'Meta import'!O94="")),OR(ISBLANK('Meta import'!P94),AND(ISTEXT('Meta import'!P94),'Meta import'!P94="")),OR(ISBLANK('Meta import'!R94),AND(ISTEXT('Meta import'!R94),'Meta import'!R94=""))),"MISSING_OR_PLACEHOLDER",""))</x:f>
      </x:c>
      <x:c r="E626" t="str">
        <x:f>IF(D626="","","Hold")</x:f>
      </x:c>
      <x:c r="F626" t="str">
        <x:f>IF(D626="","","Repair the named source field and rerun.")</x:f>
      </x:c>
      <x:c r="G626" t="str">
        <x:f>IF(D626="","",B626&amp;" "&amp;C626&amp;" "&amp;D626)</x:f>
      </x:c>
    </x:row>
    <x:row r="627">
      <x:c r="A627" t="str">
        <x:v>meta</x:v>
      </x:c>
      <x:c r="B627" t="str">
        <x:f>IF('Meta import'!A95="","",'Meta import'!A95)</x:f>
      </x:c>
      <x:c r="C627" t="str">
        <x:f>IF(OR(OR(ISBLANK('Meta import'!N95),AND(ISTEXT('Meta import'!N95),'Meta import'!N95="")),OR(LOWER(TRIM('Meta import'!N95))="unknown",LOWER(TRIM('Meta import'!N95))="not applicable",LOWER(TRIM('Meta import'!N95))="n/a",LOWER(TRIM('Meta import'!N95))="na",LOWER(TRIM('Meta import'!N95))="pending",LOWER(TRIM('Meta import'!N95))="unavailable",LOWER(TRIM('Meta import'!N95))="denied",LOWER(TRIM('Meta import'!N95))="none",LOWER(TRIM('Meta import'!N95))="tbd",LOWER(TRIM('Meta import'!N95))="to be determined",LOWER(TRIM('Meta import'!N95))="-")),"spend",IF(OR(OR(ISBLANK('Meta import'!O95),AND(ISTEXT('Meta import'!O95),'Meta import'!O95="")),OR(LOWER(TRIM('Meta import'!O95))="unknown",LOWER(TRIM('Meta import'!O95))="not applicable",LOWER(TRIM('Meta import'!O95))="n/a",LOWER(TRIM('Meta import'!O95))="na",LOWER(TRIM('Meta import'!O95))="pending",LOWER(TRIM('Meta import'!O95))="unavailable",LOWER(TRIM('Meta import'!O95))="denied",LOWER(TRIM('Meta import'!O95))="none",LOWER(TRIM('Meta import'!O95))="tbd",LOWER(TRIM('Meta import'!O95))="to be determined",LOWER(TRIM('Meta import'!O95))="-")),"impressions",IF(OR(OR(ISBLANK('Meta import'!P95),AND(ISTEXT('Meta import'!P95),'Meta import'!P95="")),OR(LOWER(TRIM('Meta import'!P95))="unknown",LOWER(TRIM('Meta import'!P95))="not applicable",LOWER(TRIM('Meta import'!P95))="n/a",LOWER(TRIM('Meta import'!P95))="na",LOWER(TRIM('Meta import'!P95))="pending",LOWER(TRIM('Meta import'!P95))="unavailable",LOWER(TRIM('Meta import'!P95))="denied",LOWER(TRIM('Meta import'!P95))="none",LOWER(TRIM('Meta import'!P95))="tbd",LOWER(TRIM('Meta import'!P95))="to be determined",LOWER(TRIM('Meta import'!P95))="-")),"link_clicks","platform_attributed_actions")))</x:f>
        <x:v>spend</x:v>
      </x:c>
      <x:c r="D627" t="str">
        <x:f>IF('Meta import'!A95="","",IF(OR(OR(ISBLANK('Meta import'!N95),AND(ISTEXT('Meta import'!N95),'Meta import'!N95="")),OR(ISBLANK('Meta import'!O95),AND(ISTEXT('Meta import'!O95),'Meta import'!O95="")),OR(ISBLANK('Meta import'!P95),AND(ISTEXT('Meta import'!P95),'Meta import'!P95="")),OR(ISBLANK('Meta import'!R95),AND(ISTEXT('Meta import'!R95),'Meta import'!R95=""))),"MISSING_OR_PLACEHOLDER",""))</x:f>
      </x:c>
      <x:c r="E627" t="str">
        <x:f>IF(D627="","","Hold")</x:f>
      </x:c>
      <x:c r="F627" t="str">
        <x:f>IF(D627="","","Repair the named source field and rerun.")</x:f>
      </x:c>
      <x:c r="G627" t="str">
        <x:f>IF(D627="","",B627&amp;" "&amp;C627&amp;" "&amp;D627)</x:f>
      </x:c>
    </x:row>
    <x:row r="628">
      <x:c r="A628" t="str">
        <x:v>meta</x:v>
      </x:c>
      <x:c r="B628" t="str">
        <x:f>IF('Meta import'!A96="","",'Meta import'!A96)</x:f>
      </x:c>
      <x:c r="C628" t="str">
        <x:f>IF(OR(OR(ISBLANK('Meta import'!N96),AND(ISTEXT('Meta import'!N96),'Meta import'!N96="")),OR(LOWER(TRIM('Meta import'!N96))="unknown",LOWER(TRIM('Meta import'!N96))="not applicable",LOWER(TRIM('Meta import'!N96))="n/a",LOWER(TRIM('Meta import'!N96))="na",LOWER(TRIM('Meta import'!N96))="pending",LOWER(TRIM('Meta import'!N96))="unavailable",LOWER(TRIM('Meta import'!N96))="denied",LOWER(TRIM('Meta import'!N96))="none",LOWER(TRIM('Meta import'!N96))="tbd",LOWER(TRIM('Meta import'!N96))="to be determined",LOWER(TRIM('Meta import'!N96))="-")),"spend",IF(OR(OR(ISBLANK('Meta import'!O96),AND(ISTEXT('Meta import'!O96),'Meta import'!O96="")),OR(LOWER(TRIM('Meta import'!O96))="unknown",LOWER(TRIM('Meta import'!O96))="not applicable",LOWER(TRIM('Meta import'!O96))="n/a",LOWER(TRIM('Meta import'!O96))="na",LOWER(TRIM('Meta import'!O96))="pending",LOWER(TRIM('Meta import'!O96))="unavailable",LOWER(TRIM('Meta import'!O96))="denied",LOWER(TRIM('Meta import'!O96))="none",LOWER(TRIM('Meta import'!O96))="tbd",LOWER(TRIM('Meta import'!O96))="to be determined",LOWER(TRIM('Meta import'!O96))="-")),"impressions",IF(OR(OR(ISBLANK('Meta import'!P96),AND(ISTEXT('Meta import'!P96),'Meta import'!P96="")),OR(LOWER(TRIM('Meta import'!P96))="unknown",LOWER(TRIM('Meta import'!P96))="not applicable",LOWER(TRIM('Meta import'!P96))="n/a",LOWER(TRIM('Meta import'!P96))="na",LOWER(TRIM('Meta import'!P96))="pending",LOWER(TRIM('Meta import'!P96))="unavailable",LOWER(TRIM('Meta import'!P96))="denied",LOWER(TRIM('Meta import'!P96))="none",LOWER(TRIM('Meta import'!P96))="tbd",LOWER(TRIM('Meta import'!P96))="to be determined",LOWER(TRIM('Meta import'!P96))="-")),"link_clicks","platform_attributed_actions")))</x:f>
        <x:v>spend</x:v>
      </x:c>
      <x:c r="D628" t="str">
        <x:f>IF('Meta import'!A96="","",IF(OR(OR(ISBLANK('Meta import'!N96),AND(ISTEXT('Meta import'!N96),'Meta import'!N96="")),OR(ISBLANK('Meta import'!O96),AND(ISTEXT('Meta import'!O96),'Meta import'!O96="")),OR(ISBLANK('Meta import'!P96),AND(ISTEXT('Meta import'!P96),'Meta import'!P96="")),OR(ISBLANK('Meta import'!R96),AND(ISTEXT('Meta import'!R96),'Meta import'!R96=""))),"MISSING_OR_PLACEHOLDER",""))</x:f>
      </x:c>
      <x:c r="E628" t="str">
        <x:f>IF(D628="","","Hold")</x:f>
      </x:c>
      <x:c r="F628" t="str">
        <x:f>IF(D628="","","Repair the named source field and rerun.")</x:f>
      </x:c>
      <x:c r="G628" t="str">
        <x:f>IF(D628="","",B628&amp;" "&amp;C628&amp;" "&amp;D628)</x:f>
      </x:c>
    </x:row>
    <x:row r="629">
      <x:c r="A629" t="str">
        <x:v>meta</x:v>
      </x:c>
      <x:c r="B629" t="str">
        <x:f>IF('Meta import'!A97="","",'Meta import'!A97)</x:f>
      </x:c>
      <x:c r="C629" t="str">
        <x:f>IF(OR(OR(ISBLANK('Meta import'!N97),AND(ISTEXT('Meta import'!N97),'Meta import'!N97="")),OR(LOWER(TRIM('Meta import'!N97))="unknown",LOWER(TRIM('Meta import'!N97))="not applicable",LOWER(TRIM('Meta import'!N97))="n/a",LOWER(TRIM('Meta import'!N97))="na",LOWER(TRIM('Meta import'!N97))="pending",LOWER(TRIM('Meta import'!N97))="unavailable",LOWER(TRIM('Meta import'!N97))="denied",LOWER(TRIM('Meta import'!N97))="none",LOWER(TRIM('Meta import'!N97))="tbd",LOWER(TRIM('Meta import'!N97))="to be determined",LOWER(TRIM('Meta import'!N97))="-")),"spend",IF(OR(OR(ISBLANK('Meta import'!O97),AND(ISTEXT('Meta import'!O97),'Meta import'!O97="")),OR(LOWER(TRIM('Meta import'!O97))="unknown",LOWER(TRIM('Meta import'!O97))="not applicable",LOWER(TRIM('Meta import'!O97))="n/a",LOWER(TRIM('Meta import'!O97))="na",LOWER(TRIM('Meta import'!O97))="pending",LOWER(TRIM('Meta import'!O97))="unavailable",LOWER(TRIM('Meta import'!O97))="denied",LOWER(TRIM('Meta import'!O97))="none",LOWER(TRIM('Meta import'!O97))="tbd",LOWER(TRIM('Meta import'!O97))="to be determined",LOWER(TRIM('Meta import'!O97))="-")),"impressions",IF(OR(OR(ISBLANK('Meta import'!P97),AND(ISTEXT('Meta import'!P97),'Meta import'!P97="")),OR(LOWER(TRIM('Meta import'!P97))="unknown",LOWER(TRIM('Meta import'!P97))="not applicable",LOWER(TRIM('Meta import'!P97))="n/a",LOWER(TRIM('Meta import'!P97))="na",LOWER(TRIM('Meta import'!P97))="pending",LOWER(TRIM('Meta import'!P97))="unavailable",LOWER(TRIM('Meta import'!P97))="denied",LOWER(TRIM('Meta import'!P97))="none",LOWER(TRIM('Meta import'!P97))="tbd",LOWER(TRIM('Meta import'!P97))="to be determined",LOWER(TRIM('Meta import'!P97))="-")),"link_clicks","platform_attributed_actions")))</x:f>
        <x:v>spend</x:v>
      </x:c>
      <x:c r="D629" t="str">
        <x:f>IF('Meta import'!A97="","",IF(OR(OR(ISBLANK('Meta import'!N97),AND(ISTEXT('Meta import'!N97),'Meta import'!N97="")),OR(ISBLANK('Meta import'!O97),AND(ISTEXT('Meta import'!O97),'Meta import'!O97="")),OR(ISBLANK('Meta import'!P97),AND(ISTEXT('Meta import'!P97),'Meta import'!P97="")),OR(ISBLANK('Meta import'!R97),AND(ISTEXT('Meta import'!R97),'Meta import'!R97=""))),"MISSING_OR_PLACEHOLDER",""))</x:f>
      </x:c>
      <x:c r="E629" t="str">
        <x:f>IF(D629="","","Hold")</x:f>
      </x:c>
      <x:c r="F629" t="str">
        <x:f>IF(D629="","","Repair the named source field and rerun.")</x:f>
      </x:c>
      <x:c r="G629" t="str">
        <x:f>IF(D629="","",B629&amp;" "&amp;C629&amp;" "&amp;D629)</x:f>
      </x:c>
    </x:row>
    <x:row r="630">
      <x:c r="A630" t="str">
        <x:v>meta</x:v>
      </x:c>
      <x:c r="B630" t="str">
        <x:f>IF('Meta import'!A98="","",'Meta import'!A98)</x:f>
      </x:c>
      <x:c r="C630" t="str">
        <x:f>IF(OR(OR(ISBLANK('Meta import'!N98),AND(ISTEXT('Meta import'!N98),'Meta import'!N98="")),OR(LOWER(TRIM('Meta import'!N98))="unknown",LOWER(TRIM('Meta import'!N98))="not applicable",LOWER(TRIM('Meta import'!N98))="n/a",LOWER(TRIM('Meta import'!N98))="na",LOWER(TRIM('Meta import'!N98))="pending",LOWER(TRIM('Meta import'!N98))="unavailable",LOWER(TRIM('Meta import'!N98))="denied",LOWER(TRIM('Meta import'!N98))="none",LOWER(TRIM('Meta import'!N98))="tbd",LOWER(TRIM('Meta import'!N98))="to be determined",LOWER(TRIM('Meta import'!N98))="-")),"spend",IF(OR(OR(ISBLANK('Meta import'!O98),AND(ISTEXT('Meta import'!O98),'Meta import'!O98="")),OR(LOWER(TRIM('Meta import'!O98))="unknown",LOWER(TRIM('Meta import'!O98))="not applicable",LOWER(TRIM('Meta import'!O98))="n/a",LOWER(TRIM('Meta import'!O98))="na",LOWER(TRIM('Meta import'!O98))="pending",LOWER(TRIM('Meta import'!O98))="unavailable",LOWER(TRIM('Meta import'!O98))="denied",LOWER(TRIM('Meta import'!O98))="none",LOWER(TRIM('Meta import'!O98))="tbd",LOWER(TRIM('Meta import'!O98))="to be determined",LOWER(TRIM('Meta import'!O98))="-")),"impressions",IF(OR(OR(ISBLANK('Meta import'!P98),AND(ISTEXT('Meta import'!P98),'Meta import'!P98="")),OR(LOWER(TRIM('Meta import'!P98))="unknown",LOWER(TRIM('Meta import'!P98))="not applicable",LOWER(TRIM('Meta import'!P98))="n/a",LOWER(TRIM('Meta import'!P98))="na",LOWER(TRIM('Meta import'!P98))="pending",LOWER(TRIM('Meta import'!P98))="unavailable",LOWER(TRIM('Meta import'!P98))="denied",LOWER(TRIM('Meta import'!P98))="none",LOWER(TRIM('Meta import'!P98))="tbd",LOWER(TRIM('Meta import'!P98))="to be determined",LOWER(TRIM('Meta import'!P98))="-")),"link_clicks","platform_attributed_actions")))</x:f>
        <x:v>spend</x:v>
      </x:c>
      <x:c r="D630" t="str">
        <x:f>IF('Meta import'!A98="","",IF(OR(OR(ISBLANK('Meta import'!N98),AND(ISTEXT('Meta import'!N98),'Meta import'!N98="")),OR(ISBLANK('Meta import'!O98),AND(ISTEXT('Meta import'!O98),'Meta import'!O98="")),OR(ISBLANK('Meta import'!P98),AND(ISTEXT('Meta import'!P98),'Meta import'!P98="")),OR(ISBLANK('Meta import'!R98),AND(ISTEXT('Meta import'!R98),'Meta import'!R98=""))),"MISSING_OR_PLACEHOLDER",""))</x:f>
      </x:c>
      <x:c r="E630" t="str">
        <x:f>IF(D630="","","Hold")</x:f>
      </x:c>
      <x:c r="F630" t="str">
        <x:f>IF(D630="","","Repair the named source field and rerun.")</x:f>
      </x:c>
      <x:c r="G630" t="str">
        <x:f>IF(D630="","",B630&amp;" "&amp;C630&amp;" "&amp;D630)</x:f>
      </x:c>
    </x:row>
    <x:row r="631">
      <x:c r="A631" t="str">
        <x:v>meta</x:v>
      </x:c>
      <x:c r="B631" t="str">
        <x:f>IF('Meta import'!A99="","",'Meta import'!A99)</x:f>
      </x:c>
      <x:c r="C631" t="str">
        <x:f>IF(OR(OR(ISBLANK('Meta import'!N99),AND(ISTEXT('Meta import'!N99),'Meta import'!N99="")),OR(LOWER(TRIM('Meta import'!N99))="unknown",LOWER(TRIM('Meta import'!N99))="not applicable",LOWER(TRIM('Meta import'!N99))="n/a",LOWER(TRIM('Meta import'!N99))="na",LOWER(TRIM('Meta import'!N99))="pending",LOWER(TRIM('Meta import'!N99))="unavailable",LOWER(TRIM('Meta import'!N99))="denied",LOWER(TRIM('Meta import'!N99))="none",LOWER(TRIM('Meta import'!N99))="tbd",LOWER(TRIM('Meta import'!N99))="to be determined",LOWER(TRIM('Meta import'!N99))="-")),"spend",IF(OR(OR(ISBLANK('Meta import'!O99),AND(ISTEXT('Meta import'!O99),'Meta import'!O99="")),OR(LOWER(TRIM('Meta import'!O99))="unknown",LOWER(TRIM('Meta import'!O99))="not applicable",LOWER(TRIM('Meta import'!O99))="n/a",LOWER(TRIM('Meta import'!O99))="na",LOWER(TRIM('Meta import'!O99))="pending",LOWER(TRIM('Meta import'!O99))="unavailable",LOWER(TRIM('Meta import'!O99))="denied",LOWER(TRIM('Meta import'!O99))="none",LOWER(TRIM('Meta import'!O99))="tbd",LOWER(TRIM('Meta import'!O99))="to be determined",LOWER(TRIM('Meta import'!O99))="-")),"impressions",IF(OR(OR(ISBLANK('Meta import'!P99),AND(ISTEXT('Meta import'!P99),'Meta import'!P99="")),OR(LOWER(TRIM('Meta import'!P99))="unknown",LOWER(TRIM('Meta import'!P99))="not applicable",LOWER(TRIM('Meta import'!P99))="n/a",LOWER(TRIM('Meta import'!P99))="na",LOWER(TRIM('Meta import'!P99))="pending",LOWER(TRIM('Meta import'!P99))="unavailable",LOWER(TRIM('Meta import'!P99))="denied",LOWER(TRIM('Meta import'!P99))="none",LOWER(TRIM('Meta import'!P99))="tbd",LOWER(TRIM('Meta import'!P99))="to be determined",LOWER(TRIM('Meta import'!P99))="-")),"link_clicks","platform_attributed_actions")))</x:f>
        <x:v>spend</x:v>
      </x:c>
      <x:c r="D631" t="str">
        <x:f>IF('Meta import'!A99="","",IF(OR(OR(ISBLANK('Meta import'!N99),AND(ISTEXT('Meta import'!N99),'Meta import'!N99="")),OR(ISBLANK('Meta import'!O99),AND(ISTEXT('Meta import'!O99),'Meta import'!O99="")),OR(ISBLANK('Meta import'!P99),AND(ISTEXT('Meta import'!P99),'Meta import'!P99="")),OR(ISBLANK('Meta import'!R99),AND(ISTEXT('Meta import'!R99),'Meta import'!R99=""))),"MISSING_OR_PLACEHOLDER",""))</x:f>
      </x:c>
      <x:c r="E631" t="str">
        <x:f>IF(D631="","","Hold")</x:f>
      </x:c>
      <x:c r="F631" t="str">
        <x:f>IF(D631="","","Repair the named source field and rerun.")</x:f>
      </x:c>
      <x:c r="G631" t="str">
        <x:f>IF(D631="","",B631&amp;" "&amp;C631&amp;" "&amp;D631)</x:f>
      </x:c>
    </x:row>
    <x:row r="632">
      <x:c r="A632" t="str">
        <x:v>meta</x:v>
      </x:c>
      <x:c r="B632" t="str">
        <x:f>IF('Meta import'!A100="","",'Meta import'!A100)</x:f>
      </x:c>
      <x:c r="C632" t="str">
        <x:f>IF(OR(OR(ISBLANK('Meta import'!N100),AND(ISTEXT('Meta import'!N100),'Meta import'!N100="")),OR(LOWER(TRIM('Meta import'!N100))="unknown",LOWER(TRIM('Meta import'!N100))="not applicable",LOWER(TRIM('Meta import'!N100))="n/a",LOWER(TRIM('Meta import'!N100))="na",LOWER(TRIM('Meta import'!N100))="pending",LOWER(TRIM('Meta import'!N100))="unavailable",LOWER(TRIM('Meta import'!N100))="denied",LOWER(TRIM('Meta import'!N100))="none",LOWER(TRIM('Meta import'!N100))="tbd",LOWER(TRIM('Meta import'!N100))="to be determined",LOWER(TRIM('Meta import'!N100))="-")),"spend",IF(OR(OR(ISBLANK('Meta import'!O100),AND(ISTEXT('Meta import'!O100),'Meta import'!O100="")),OR(LOWER(TRIM('Meta import'!O100))="unknown",LOWER(TRIM('Meta import'!O100))="not applicable",LOWER(TRIM('Meta import'!O100))="n/a",LOWER(TRIM('Meta import'!O100))="na",LOWER(TRIM('Meta import'!O100))="pending",LOWER(TRIM('Meta import'!O100))="unavailable",LOWER(TRIM('Meta import'!O100))="denied",LOWER(TRIM('Meta import'!O100))="none",LOWER(TRIM('Meta import'!O100))="tbd",LOWER(TRIM('Meta import'!O100))="to be determined",LOWER(TRIM('Meta import'!O100))="-")),"impressions",IF(OR(OR(ISBLANK('Meta import'!P100),AND(ISTEXT('Meta import'!P100),'Meta import'!P100="")),OR(LOWER(TRIM('Meta import'!P100))="unknown",LOWER(TRIM('Meta import'!P100))="not applicable",LOWER(TRIM('Meta import'!P100))="n/a",LOWER(TRIM('Meta import'!P100))="na",LOWER(TRIM('Meta import'!P100))="pending",LOWER(TRIM('Meta import'!P100))="unavailable",LOWER(TRIM('Meta import'!P100))="denied",LOWER(TRIM('Meta import'!P100))="none",LOWER(TRIM('Meta import'!P100))="tbd",LOWER(TRIM('Meta import'!P100))="to be determined",LOWER(TRIM('Meta import'!P100))="-")),"link_clicks","platform_attributed_actions")))</x:f>
        <x:v>spend</x:v>
      </x:c>
      <x:c r="D632" t="str">
        <x:f>IF('Meta import'!A100="","",IF(OR(OR(ISBLANK('Meta import'!N100),AND(ISTEXT('Meta import'!N100),'Meta import'!N100="")),OR(ISBLANK('Meta import'!O100),AND(ISTEXT('Meta import'!O100),'Meta import'!O100="")),OR(ISBLANK('Meta import'!P100),AND(ISTEXT('Meta import'!P100),'Meta import'!P100="")),OR(ISBLANK('Meta import'!R100),AND(ISTEXT('Meta import'!R100),'Meta import'!R100=""))),"MISSING_OR_PLACEHOLDER",""))</x:f>
      </x:c>
      <x:c r="E632" t="str">
        <x:f>IF(D632="","","Hold")</x:f>
      </x:c>
      <x:c r="F632" t="str">
        <x:f>IF(D632="","","Repair the named source field and rerun.")</x:f>
      </x:c>
      <x:c r="G632" t="str">
        <x:f>IF(D632="","",B632&amp;" "&amp;C632&amp;" "&amp;D632)</x:f>
      </x:c>
    </x:row>
    <x:row r="633">
      <x:c r="A633" t="str">
        <x:v>meta</x:v>
      </x:c>
      <x:c r="B633" t="str">
        <x:f>IF('Meta import'!A101="","",'Meta import'!A101)</x:f>
      </x:c>
      <x:c r="C633" t="str">
        <x:f>IF(OR(OR(ISBLANK('Meta import'!N101),AND(ISTEXT('Meta import'!N101),'Meta import'!N101="")),OR(LOWER(TRIM('Meta import'!N101))="unknown",LOWER(TRIM('Meta import'!N101))="not applicable",LOWER(TRIM('Meta import'!N101))="n/a",LOWER(TRIM('Meta import'!N101))="na",LOWER(TRIM('Meta import'!N101))="pending",LOWER(TRIM('Meta import'!N101))="unavailable",LOWER(TRIM('Meta import'!N101))="denied",LOWER(TRIM('Meta import'!N101))="none",LOWER(TRIM('Meta import'!N101))="tbd",LOWER(TRIM('Meta import'!N101))="to be determined",LOWER(TRIM('Meta import'!N101))="-")),"spend",IF(OR(OR(ISBLANK('Meta import'!O101),AND(ISTEXT('Meta import'!O101),'Meta import'!O101="")),OR(LOWER(TRIM('Meta import'!O101))="unknown",LOWER(TRIM('Meta import'!O101))="not applicable",LOWER(TRIM('Meta import'!O101))="n/a",LOWER(TRIM('Meta import'!O101))="na",LOWER(TRIM('Meta import'!O101))="pending",LOWER(TRIM('Meta import'!O101))="unavailable",LOWER(TRIM('Meta import'!O101))="denied",LOWER(TRIM('Meta import'!O101))="none",LOWER(TRIM('Meta import'!O101))="tbd",LOWER(TRIM('Meta import'!O101))="to be determined",LOWER(TRIM('Meta import'!O101))="-")),"impressions",IF(OR(OR(ISBLANK('Meta import'!P101),AND(ISTEXT('Meta import'!P101),'Meta import'!P101="")),OR(LOWER(TRIM('Meta import'!P101))="unknown",LOWER(TRIM('Meta import'!P101))="not applicable",LOWER(TRIM('Meta import'!P101))="n/a",LOWER(TRIM('Meta import'!P101))="na",LOWER(TRIM('Meta import'!P101))="pending",LOWER(TRIM('Meta import'!P101))="unavailable",LOWER(TRIM('Meta import'!P101))="denied",LOWER(TRIM('Meta import'!P101))="none",LOWER(TRIM('Meta import'!P101))="tbd",LOWER(TRIM('Meta import'!P101))="to be determined",LOWER(TRIM('Meta import'!P101))="-")),"link_clicks","platform_attributed_actions")))</x:f>
        <x:v>spend</x:v>
      </x:c>
      <x:c r="D633" t="str">
        <x:f>IF('Meta import'!A101="","",IF(OR(OR(ISBLANK('Meta import'!N101),AND(ISTEXT('Meta import'!N101),'Meta import'!N101="")),OR(ISBLANK('Meta import'!O101),AND(ISTEXT('Meta import'!O101),'Meta import'!O101="")),OR(ISBLANK('Meta import'!P101),AND(ISTEXT('Meta import'!P101),'Meta import'!P101="")),OR(ISBLANK('Meta import'!R101),AND(ISTEXT('Meta import'!R101),'Meta import'!R101=""))),"MISSING_OR_PLACEHOLDER",""))</x:f>
      </x:c>
      <x:c r="E633" t="str">
        <x:f>IF(D633="","","Hold")</x:f>
      </x:c>
      <x:c r="F633" t="str">
        <x:f>IF(D633="","","Repair the named source field and rerun.")</x:f>
      </x:c>
      <x:c r="G633" t="str">
        <x:f>IF(D633="","",B633&amp;" "&amp;C633&amp;" "&amp;D633)</x:f>
      </x:c>
    </x:row>
    <x:row r="634">
      <x:c r="A634" t="str">
        <x:v>crm</x:v>
      </x:c>
      <x:c r="B634" t="str">
        <x:f>IF('CRM outcomes'!A2="","",'CRM outcomes'!A2)</x:f>
      </x:c>
      <x:c r="C634" t="str">
        <x:f>IF(OR('CRM outcomes'!H2="",'CRM outcomes'!H2="Not applicable"),"qualified_state",IF('CRM outcomes'!I2="","qualified_at",IF(OR('CRM outcomes'!J2="",'CRM outcomes'!J2="Not applicable"),"booked_state",IF('CRM outcomes'!K2="","booked_at",IF(OR('CRM outcomes'!L2="",'CRM outcomes'!L2="Not applicable"),"held_state",IF('CRM outcomes'!M2="","held_at",IF(OR('CRM outcomes'!N2="",'CRM outcomes'!N2="Not applicable"),"opportunity_state","opportunity_at")))))))</x:f>
        <x:v>qualified_state</x:v>
      </x:c>
      <x:c r="D634" t="str">
        <x:f>IF('CRM outcomes'!A2="","",IF(OR('CRM outcomes'!H2="",'CRM outcomes'!J2="",'CRM outcomes'!L2="",'CRM outcomes'!N2="",'CRM outcomes'!H2="Not applicable",'CRM outcomes'!J2="Not applicable",'CRM outcomes'!L2="Not applicable",'CRM outcomes'!N2="Not applicable",'CRM outcomes'!I2="",'CRM outcomes'!K2="",'CRM outcomes'!M2="",'CRM outcomes'!O2=""),"MISSING_OR_PLACEHOLDER",""))</x:f>
      </x:c>
      <x:c r="E634" t="str">
        <x:f>IF(D634="","","Hold")</x:f>
      </x:c>
      <x:c r="F634" t="str">
        <x:f>IF(D634="","","Repair the named source field and rerun.")</x:f>
      </x:c>
      <x:c r="G634" t="str">
        <x:f>IF(D634="","",B634&amp;" "&amp;C634&amp;" "&amp;D634)</x:f>
      </x:c>
    </x:row>
    <x:row r="635">
      <x:c r="A635" t="str">
        <x:v>crm</x:v>
      </x:c>
      <x:c r="B635" t="str">
        <x:f>IF('CRM outcomes'!A3="","",'CRM outcomes'!A3)</x:f>
      </x:c>
      <x:c r="C635" t="str">
        <x:f>IF(OR('CRM outcomes'!H3="",'CRM outcomes'!H3="Not applicable"),"qualified_state",IF('CRM outcomes'!I3="","qualified_at",IF(OR('CRM outcomes'!J3="",'CRM outcomes'!J3="Not applicable"),"booked_state",IF('CRM outcomes'!K3="","booked_at",IF(OR('CRM outcomes'!L3="",'CRM outcomes'!L3="Not applicable"),"held_state",IF('CRM outcomes'!M3="","held_at",IF(OR('CRM outcomes'!N3="",'CRM outcomes'!N3="Not applicable"),"opportunity_state","opportunity_at")))))))</x:f>
        <x:v>qualified_state</x:v>
      </x:c>
      <x:c r="D635" t="str">
        <x:f>IF('CRM outcomes'!A3="","",IF(OR('CRM outcomes'!H3="",'CRM outcomes'!J3="",'CRM outcomes'!L3="",'CRM outcomes'!N3="",'CRM outcomes'!H3="Not applicable",'CRM outcomes'!J3="Not applicable",'CRM outcomes'!L3="Not applicable",'CRM outcomes'!N3="Not applicable",'CRM outcomes'!I3="",'CRM outcomes'!K3="",'CRM outcomes'!M3="",'CRM outcomes'!O3=""),"MISSING_OR_PLACEHOLDER",""))</x:f>
      </x:c>
      <x:c r="E635" t="str">
        <x:f>IF(D635="","","Hold")</x:f>
      </x:c>
      <x:c r="F635" t="str">
        <x:f>IF(D635="","","Repair the named source field and rerun.")</x:f>
      </x:c>
      <x:c r="G635" t="str">
        <x:f>IF(D635="","",B635&amp;" "&amp;C635&amp;" "&amp;D635)</x:f>
      </x:c>
    </x:row>
    <x:row r="636">
      <x:c r="A636" t="str">
        <x:v>crm</x:v>
      </x:c>
      <x:c r="B636" t="str">
        <x:f>IF('CRM outcomes'!A4="","",'CRM outcomes'!A4)</x:f>
      </x:c>
      <x:c r="C636" t="str">
        <x:f>IF(OR('CRM outcomes'!H4="",'CRM outcomes'!H4="Not applicable"),"qualified_state",IF('CRM outcomes'!I4="","qualified_at",IF(OR('CRM outcomes'!J4="",'CRM outcomes'!J4="Not applicable"),"booked_state",IF('CRM outcomes'!K4="","booked_at",IF(OR('CRM outcomes'!L4="",'CRM outcomes'!L4="Not applicable"),"held_state",IF('CRM outcomes'!M4="","held_at",IF(OR('CRM outcomes'!N4="",'CRM outcomes'!N4="Not applicable"),"opportunity_state","opportunity_at")))))))</x:f>
        <x:v>qualified_state</x:v>
      </x:c>
      <x:c r="D636" t="str">
        <x:f>IF('CRM outcomes'!A4="","",IF(OR('CRM outcomes'!H4="",'CRM outcomes'!J4="",'CRM outcomes'!L4="",'CRM outcomes'!N4="",'CRM outcomes'!H4="Not applicable",'CRM outcomes'!J4="Not applicable",'CRM outcomes'!L4="Not applicable",'CRM outcomes'!N4="Not applicable",'CRM outcomes'!I4="",'CRM outcomes'!K4="",'CRM outcomes'!M4="",'CRM outcomes'!O4=""),"MISSING_OR_PLACEHOLDER",""))</x:f>
      </x:c>
      <x:c r="E636" t="str">
        <x:f>IF(D636="","","Hold")</x:f>
      </x:c>
      <x:c r="F636" t="str">
        <x:f>IF(D636="","","Repair the named source field and rerun.")</x:f>
      </x:c>
      <x:c r="G636" t="str">
        <x:f>IF(D636="","",B636&amp;" "&amp;C636&amp;" "&amp;D636)</x:f>
      </x:c>
    </x:row>
    <x:row r="637">
      <x:c r="A637" t="str">
        <x:v>crm</x:v>
      </x:c>
      <x:c r="B637" t="str">
        <x:f>IF('CRM outcomes'!A5="","",'CRM outcomes'!A5)</x:f>
      </x:c>
      <x:c r="C637" t="str">
        <x:f>IF(OR('CRM outcomes'!H5="",'CRM outcomes'!H5="Not applicable"),"qualified_state",IF('CRM outcomes'!I5="","qualified_at",IF(OR('CRM outcomes'!J5="",'CRM outcomes'!J5="Not applicable"),"booked_state",IF('CRM outcomes'!K5="","booked_at",IF(OR('CRM outcomes'!L5="",'CRM outcomes'!L5="Not applicable"),"held_state",IF('CRM outcomes'!M5="","held_at",IF(OR('CRM outcomes'!N5="",'CRM outcomes'!N5="Not applicable"),"opportunity_state","opportunity_at")))))))</x:f>
        <x:v>qualified_state</x:v>
      </x:c>
      <x:c r="D637" t="str">
        <x:f>IF('CRM outcomes'!A5="","",IF(OR('CRM outcomes'!H5="",'CRM outcomes'!J5="",'CRM outcomes'!L5="",'CRM outcomes'!N5="",'CRM outcomes'!H5="Not applicable",'CRM outcomes'!J5="Not applicable",'CRM outcomes'!L5="Not applicable",'CRM outcomes'!N5="Not applicable",'CRM outcomes'!I5="",'CRM outcomes'!K5="",'CRM outcomes'!M5="",'CRM outcomes'!O5=""),"MISSING_OR_PLACEHOLDER",""))</x:f>
      </x:c>
      <x:c r="E637" t="str">
        <x:f>IF(D637="","","Hold")</x:f>
      </x:c>
      <x:c r="F637" t="str">
        <x:f>IF(D637="","","Repair the named source field and rerun.")</x:f>
      </x:c>
      <x:c r="G637" t="str">
        <x:f>IF(D637="","",B637&amp;" "&amp;C637&amp;" "&amp;D637)</x:f>
      </x:c>
    </x:row>
    <x:row r="638">
      <x:c r="A638" t="str">
        <x:v>crm</x:v>
      </x:c>
      <x:c r="B638" t="str">
        <x:f>IF('CRM outcomes'!A6="","",'CRM outcomes'!A6)</x:f>
      </x:c>
      <x:c r="C638" t="str">
        <x:f>IF(OR('CRM outcomes'!H6="",'CRM outcomes'!H6="Not applicable"),"qualified_state",IF('CRM outcomes'!I6="","qualified_at",IF(OR('CRM outcomes'!J6="",'CRM outcomes'!J6="Not applicable"),"booked_state",IF('CRM outcomes'!K6="","booked_at",IF(OR('CRM outcomes'!L6="",'CRM outcomes'!L6="Not applicable"),"held_state",IF('CRM outcomes'!M6="","held_at",IF(OR('CRM outcomes'!N6="",'CRM outcomes'!N6="Not applicable"),"opportunity_state","opportunity_at")))))))</x:f>
        <x:v>qualified_state</x:v>
      </x:c>
      <x:c r="D638" t="str">
        <x:f>IF('CRM outcomes'!A6="","",IF(OR('CRM outcomes'!H6="",'CRM outcomes'!J6="",'CRM outcomes'!L6="",'CRM outcomes'!N6="",'CRM outcomes'!H6="Not applicable",'CRM outcomes'!J6="Not applicable",'CRM outcomes'!L6="Not applicable",'CRM outcomes'!N6="Not applicable",'CRM outcomes'!I6="",'CRM outcomes'!K6="",'CRM outcomes'!M6="",'CRM outcomes'!O6=""),"MISSING_OR_PLACEHOLDER",""))</x:f>
      </x:c>
      <x:c r="E638" t="str">
        <x:f>IF(D638="","","Hold")</x:f>
      </x:c>
      <x:c r="F638" t="str">
        <x:f>IF(D638="","","Repair the named source field and rerun.")</x:f>
      </x:c>
      <x:c r="G638" t="str">
        <x:f>IF(D638="","",B638&amp;" "&amp;C638&amp;" "&amp;D638)</x:f>
      </x:c>
    </x:row>
    <x:row r="639">
      <x:c r="A639" t="str">
        <x:v>crm</x:v>
      </x:c>
      <x:c r="B639" t="str">
        <x:f>IF('CRM outcomes'!A7="","",'CRM outcomes'!A7)</x:f>
      </x:c>
      <x:c r="C639" t="str">
        <x:f>IF(OR('CRM outcomes'!H7="",'CRM outcomes'!H7="Not applicable"),"qualified_state",IF('CRM outcomes'!I7="","qualified_at",IF(OR('CRM outcomes'!J7="",'CRM outcomes'!J7="Not applicable"),"booked_state",IF('CRM outcomes'!K7="","booked_at",IF(OR('CRM outcomes'!L7="",'CRM outcomes'!L7="Not applicable"),"held_state",IF('CRM outcomes'!M7="","held_at",IF(OR('CRM outcomes'!N7="",'CRM outcomes'!N7="Not applicable"),"opportunity_state","opportunity_at")))))))</x:f>
        <x:v>qualified_state</x:v>
      </x:c>
      <x:c r="D639" t="str">
        <x:f>IF('CRM outcomes'!A7="","",IF(OR('CRM outcomes'!H7="",'CRM outcomes'!J7="",'CRM outcomes'!L7="",'CRM outcomes'!N7="",'CRM outcomes'!H7="Not applicable",'CRM outcomes'!J7="Not applicable",'CRM outcomes'!L7="Not applicable",'CRM outcomes'!N7="Not applicable",'CRM outcomes'!I7="",'CRM outcomes'!K7="",'CRM outcomes'!M7="",'CRM outcomes'!O7=""),"MISSING_OR_PLACEHOLDER",""))</x:f>
      </x:c>
      <x:c r="E639" t="str">
        <x:f>IF(D639="","","Hold")</x:f>
      </x:c>
      <x:c r="F639" t="str">
        <x:f>IF(D639="","","Repair the named source field and rerun.")</x:f>
      </x:c>
      <x:c r="G639" t="str">
        <x:f>IF(D639="","",B639&amp;" "&amp;C639&amp;" "&amp;D639)</x:f>
      </x:c>
    </x:row>
    <x:row r="640">
      <x:c r="A640" t="str">
        <x:v>crm</x:v>
      </x:c>
      <x:c r="B640" t="str">
        <x:f>IF('CRM outcomes'!A8="","",'CRM outcomes'!A8)</x:f>
      </x:c>
      <x:c r="C640" t="str">
        <x:f>IF(OR('CRM outcomes'!H8="",'CRM outcomes'!H8="Not applicable"),"qualified_state",IF('CRM outcomes'!I8="","qualified_at",IF(OR('CRM outcomes'!J8="",'CRM outcomes'!J8="Not applicable"),"booked_state",IF('CRM outcomes'!K8="","booked_at",IF(OR('CRM outcomes'!L8="",'CRM outcomes'!L8="Not applicable"),"held_state",IF('CRM outcomes'!M8="","held_at",IF(OR('CRM outcomes'!N8="",'CRM outcomes'!N8="Not applicable"),"opportunity_state","opportunity_at")))))))</x:f>
        <x:v>qualified_state</x:v>
      </x:c>
      <x:c r="D640" t="str">
        <x:f>IF('CRM outcomes'!A8="","",IF(OR('CRM outcomes'!H8="",'CRM outcomes'!J8="",'CRM outcomes'!L8="",'CRM outcomes'!N8="",'CRM outcomes'!H8="Not applicable",'CRM outcomes'!J8="Not applicable",'CRM outcomes'!L8="Not applicable",'CRM outcomes'!N8="Not applicable",'CRM outcomes'!I8="",'CRM outcomes'!K8="",'CRM outcomes'!M8="",'CRM outcomes'!O8=""),"MISSING_OR_PLACEHOLDER",""))</x:f>
      </x:c>
      <x:c r="E640" t="str">
        <x:f>IF(D640="","","Hold")</x:f>
      </x:c>
      <x:c r="F640" t="str">
        <x:f>IF(D640="","","Repair the named source field and rerun.")</x:f>
      </x:c>
      <x:c r="G640" t="str">
        <x:f>IF(D640="","",B640&amp;" "&amp;C640&amp;" "&amp;D640)</x:f>
      </x:c>
    </x:row>
    <x:row r="641">
      <x:c r="A641" t="str">
        <x:v>crm</x:v>
      </x:c>
      <x:c r="B641" t="str">
        <x:f>IF('CRM outcomes'!A9="","",'CRM outcomes'!A9)</x:f>
      </x:c>
      <x:c r="C641" t="str">
        <x:f>IF(OR('CRM outcomes'!H9="",'CRM outcomes'!H9="Not applicable"),"qualified_state",IF('CRM outcomes'!I9="","qualified_at",IF(OR('CRM outcomes'!J9="",'CRM outcomes'!J9="Not applicable"),"booked_state",IF('CRM outcomes'!K9="","booked_at",IF(OR('CRM outcomes'!L9="",'CRM outcomes'!L9="Not applicable"),"held_state",IF('CRM outcomes'!M9="","held_at",IF(OR('CRM outcomes'!N9="",'CRM outcomes'!N9="Not applicable"),"opportunity_state","opportunity_at")))))))</x:f>
        <x:v>qualified_state</x:v>
      </x:c>
      <x:c r="D641" t="str">
        <x:f>IF('CRM outcomes'!A9="","",IF(OR('CRM outcomes'!H9="",'CRM outcomes'!J9="",'CRM outcomes'!L9="",'CRM outcomes'!N9="",'CRM outcomes'!H9="Not applicable",'CRM outcomes'!J9="Not applicable",'CRM outcomes'!L9="Not applicable",'CRM outcomes'!N9="Not applicable",'CRM outcomes'!I9="",'CRM outcomes'!K9="",'CRM outcomes'!M9="",'CRM outcomes'!O9=""),"MISSING_OR_PLACEHOLDER",""))</x:f>
      </x:c>
      <x:c r="E641" t="str">
        <x:f>IF(D641="","","Hold")</x:f>
      </x:c>
      <x:c r="F641" t="str">
        <x:f>IF(D641="","","Repair the named source field and rerun.")</x:f>
      </x:c>
      <x:c r="G641" t="str">
        <x:f>IF(D641="","",B641&amp;" "&amp;C641&amp;" "&amp;D641)</x:f>
      </x:c>
    </x:row>
    <x:row r="642">
      <x:c r="A642" t="str">
        <x:v>crm</x:v>
      </x:c>
      <x:c r="B642" t="str">
        <x:f>IF('CRM outcomes'!A10="","",'CRM outcomes'!A10)</x:f>
      </x:c>
      <x:c r="C642" t="str">
        <x:f>IF(OR('CRM outcomes'!H10="",'CRM outcomes'!H10="Not applicable"),"qualified_state",IF('CRM outcomes'!I10="","qualified_at",IF(OR('CRM outcomes'!J10="",'CRM outcomes'!J10="Not applicable"),"booked_state",IF('CRM outcomes'!K10="","booked_at",IF(OR('CRM outcomes'!L10="",'CRM outcomes'!L10="Not applicable"),"held_state",IF('CRM outcomes'!M10="","held_at",IF(OR('CRM outcomes'!N10="",'CRM outcomes'!N10="Not applicable"),"opportunity_state","opportunity_at")))))))</x:f>
        <x:v>qualified_state</x:v>
      </x:c>
      <x:c r="D642" t="str">
        <x:f>IF('CRM outcomes'!A10="","",IF(OR('CRM outcomes'!H10="",'CRM outcomes'!J10="",'CRM outcomes'!L10="",'CRM outcomes'!N10="",'CRM outcomes'!H10="Not applicable",'CRM outcomes'!J10="Not applicable",'CRM outcomes'!L10="Not applicable",'CRM outcomes'!N10="Not applicable",'CRM outcomes'!I10="",'CRM outcomes'!K10="",'CRM outcomes'!M10="",'CRM outcomes'!O10=""),"MISSING_OR_PLACEHOLDER",""))</x:f>
      </x:c>
      <x:c r="E642" t="str">
        <x:f>IF(D642="","","Hold")</x:f>
      </x:c>
      <x:c r="F642" t="str">
        <x:f>IF(D642="","","Repair the named source field and rerun.")</x:f>
      </x:c>
      <x:c r="G642" t="str">
        <x:f>IF(D642="","",B642&amp;" "&amp;C642&amp;" "&amp;D642)</x:f>
      </x:c>
    </x:row>
    <x:row r="643">
      <x:c r="A643" t="str">
        <x:v>crm</x:v>
      </x:c>
      <x:c r="B643" t="str">
        <x:f>IF('CRM outcomes'!A11="","",'CRM outcomes'!A11)</x:f>
      </x:c>
      <x:c r="C643" t="str">
        <x:f>IF(OR('CRM outcomes'!H11="",'CRM outcomes'!H11="Not applicable"),"qualified_state",IF('CRM outcomes'!I11="","qualified_at",IF(OR('CRM outcomes'!J11="",'CRM outcomes'!J11="Not applicable"),"booked_state",IF('CRM outcomes'!K11="","booked_at",IF(OR('CRM outcomes'!L11="",'CRM outcomes'!L11="Not applicable"),"held_state",IF('CRM outcomes'!M11="","held_at",IF(OR('CRM outcomes'!N11="",'CRM outcomes'!N11="Not applicable"),"opportunity_state","opportunity_at")))))))</x:f>
        <x:v>qualified_state</x:v>
      </x:c>
      <x:c r="D643" t="str">
        <x:f>IF('CRM outcomes'!A11="","",IF(OR('CRM outcomes'!H11="",'CRM outcomes'!J11="",'CRM outcomes'!L11="",'CRM outcomes'!N11="",'CRM outcomes'!H11="Not applicable",'CRM outcomes'!J11="Not applicable",'CRM outcomes'!L11="Not applicable",'CRM outcomes'!N11="Not applicable",'CRM outcomes'!I11="",'CRM outcomes'!K11="",'CRM outcomes'!M11="",'CRM outcomes'!O11=""),"MISSING_OR_PLACEHOLDER",""))</x:f>
      </x:c>
      <x:c r="E643" t="str">
        <x:f>IF(D643="","","Hold")</x:f>
      </x:c>
      <x:c r="F643" t="str">
        <x:f>IF(D643="","","Repair the named source field and rerun.")</x:f>
      </x:c>
      <x:c r="G643" t="str">
        <x:f>IF(D643="","",B643&amp;" "&amp;C643&amp;" "&amp;D643)</x:f>
      </x:c>
    </x:row>
    <x:row r="644">
      <x:c r="A644" t="str">
        <x:v>crm</x:v>
      </x:c>
      <x:c r="B644" t="str">
        <x:f>IF('CRM outcomes'!A12="","",'CRM outcomes'!A12)</x:f>
      </x:c>
      <x:c r="C644" t="str">
        <x:f>IF(OR('CRM outcomes'!H12="",'CRM outcomes'!H12="Not applicable"),"qualified_state",IF('CRM outcomes'!I12="","qualified_at",IF(OR('CRM outcomes'!J12="",'CRM outcomes'!J12="Not applicable"),"booked_state",IF('CRM outcomes'!K12="","booked_at",IF(OR('CRM outcomes'!L12="",'CRM outcomes'!L12="Not applicable"),"held_state",IF('CRM outcomes'!M12="","held_at",IF(OR('CRM outcomes'!N12="",'CRM outcomes'!N12="Not applicable"),"opportunity_state","opportunity_at")))))))</x:f>
        <x:v>qualified_state</x:v>
      </x:c>
      <x:c r="D644" t="str">
        <x:f>IF('CRM outcomes'!A12="","",IF(OR('CRM outcomes'!H12="",'CRM outcomes'!J12="",'CRM outcomes'!L12="",'CRM outcomes'!N12="",'CRM outcomes'!H12="Not applicable",'CRM outcomes'!J12="Not applicable",'CRM outcomes'!L12="Not applicable",'CRM outcomes'!N12="Not applicable",'CRM outcomes'!I12="",'CRM outcomes'!K12="",'CRM outcomes'!M12="",'CRM outcomes'!O12=""),"MISSING_OR_PLACEHOLDER",""))</x:f>
      </x:c>
      <x:c r="E644" t="str">
        <x:f>IF(D644="","","Hold")</x:f>
      </x:c>
      <x:c r="F644" t="str">
        <x:f>IF(D644="","","Repair the named source field and rerun.")</x:f>
      </x:c>
      <x:c r="G644" t="str">
        <x:f>IF(D644="","",B644&amp;" "&amp;C644&amp;" "&amp;D644)</x:f>
      </x:c>
    </x:row>
    <x:row r="645">
      <x:c r="A645" t="str">
        <x:v>crm</x:v>
      </x:c>
      <x:c r="B645" t="str">
        <x:f>IF('CRM outcomes'!A13="","",'CRM outcomes'!A13)</x:f>
      </x:c>
      <x:c r="C645" t="str">
        <x:f>IF(OR('CRM outcomes'!H13="",'CRM outcomes'!H13="Not applicable"),"qualified_state",IF('CRM outcomes'!I13="","qualified_at",IF(OR('CRM outcomes'!J13="",'CRM outcomes'!J13="Not applicable"),"booked_state",IF('CRM outcomes'!K13="","booked_at",IF(OR('CRM outcomes'!L13="",'CRM outcomes'!L13="Not applicable"),"held_state",IF('CRM outcomes'!M13="","held_at",IF(OR('CRM outcomes'!N13="",'CRM outcomes'!N13="Not applicable"),"opportunity_state","opportunity_at")))))))</x:f>
        <x:v>qualified_state</x:v>
      </x:c>
      <x:c r="D645" t="str">
        <x:f>IF('CRM outcomes'!A13="","",IF(OR('CRM outcomes'!H13="",'CRM outcomes'!J13="",'CRM outcomes'!L13="",'CRM outcomes'!N13="",'CRM outcomes'!H13="Not applicable",'CRM outcomes'!J13="Not applicable",'CRM outcomes'!L13="Not applicable",'CRM outcomes'!N13="Not applicable",'CRM outcomes'!I13="",'CRM outcomes'!K13="",'CRM outcomes'!M13="",'CRM outcomes'!O13=""),"MISSING_OR_PLACEHOLDER",""))</x:f>
      </x:c>
      <x:c r="E645" t="str">
        <x:f>IF(D645="","","Hold")</x:f>
      </x:c>
      <x:c r="F645" t="str">
        <x:f>IF(D645="","","Repair the named source field and rerun.")</x:f>
      </x:c>
      <x:c r="G645" t="str">
        <x:f>IF(D645="","",B645&amp;" "&amp;C645&amp;" "&amp;D645)</x:f>
      </x:c>
    </x:row>
    <x:row r="646">
      <x:c r="A646" t="str">
        <x:v>crm</x:v>
      </x:c>
      <x:c r="B646" t="str">
        <x:f>IF('CRM outcomes'!A14="","",'CRM outcomes'!A14)</x:f>
      </x:c>
      <x:c r="C646" t="str">
        <x:f>IF(OR('CRM outcomes'!H14="",'CRM outcomes'!H14="Not applicable"),"qualified_state",IF('CRM outcomes'!I14="","qualified_at",IF(OR('CRM outcomes'!J14="",'CRM outcomes'!J14="Not applicable"),"booked_state",IF('CRM outcomes'!K14="","booked_at",IF(OR('CRM outcomes'!L14="",'CRM outcomes'!L14="Not applicable"),"held_state",IF('CRM outcomes'!M14="","held_at",IF(OR('CRM outcomes'!N14="",'CRM outcomes'!N14="Not applicable"),"opportunity_state","opportunity_at")))))))</x:f>
        <x:v>qualified_state</x:v>
      </x:c>
      <x:c r="D646" t="str">
        <x:f>IF('CRM outcomes'!A14="","",IF(OR('CRM outcomes'!H14="",'CRM outcomes'!J14="",'CRM outcomes'!L14="",'CRM outcomes'!N14="",'CRM outcomes'!H14="Not applicable",'CRM outcomes'!J14="Not applicable",'CRM outcomes'!L14="Not applicable",'CRM outcomes'!N14="Not applicable",'CRM outcomes'!I14="",'CRM outcomes'!K14="",'CRM outcomes'!M14="",'CRM outcomes'!O14=""),"MISSING_OR_PLACEHOLDER",""))</x:f>
      </x:c>
      <x:c r="E646" t="str">
        <x:f>IF(D646="","","Hold")</x:f>
      </x:c>
      <x:c r="F646" t="str">
        <x:f>IF(D646="","","Repair the named source field and rerun.")</x:f>
      </x:c>
      <x:c r="G646" t="str">
        <x:f>IF(D646="","",B646&amp;" "&amp;C646&amp;" "&amp;D646)</x:f>
      </x:c>
    </x:row>
    <x:row r="647">
      <x:c r="A647" t="str">
        <x:v>crm</x:v>
      </x:c>
      <x:c r="B647" t="str">
        <x:f>IF('CRM outcomes'!A15="","",'CRM outcomes'!A15)</x:f>
      </x:c>
      <x:c r="C647" t="str">
        <x:f>IF(OR('CRM outcomes'!H15="",'CRM outcomes'!H15="Not applicable"),"qualified_state",IF('CRM outcomes'!I15="","qualified_at",IF(OR('CRM outcomes'!J15="",'CRM outcomes'!J15="Not applicable"),"booked_state",IF('CRM outcomes'!K15="","booked_at",IF(OR('CRM outcomes'!L15="",'CRM outcomes'!L15="Not applicable"),"held_state",IF('CRM outcomes'!M15="","held_at",IF(OR('CRM outcomes'!N15="",'CRM outcomes'!N15="Not applicable"),"opportunity_state","opportunity_at")))))))</x:f>
        <x:v>qualified_state</x:v>
      </x:c>
      <x:c r="D647" t="str">
        <x:f>IF('CRM outcomes'!A15="","",IF(OR('CRM outcomes'!H15="",'CRM outcomes'!J15="",'CRM outcomes'!L15="",'CRM outcomes'!N15="",'CRM outcomes'!H15="Not applicable",'CRM outcomes'!J15="Not applicable",'CRM outcomes'!L15="Not applicable",'CRM outcomes'!N15="Not applicable",'CRM outcomes'!I15="",'CRM outcomes'!K15="",'CRM outcomes'!M15="",'CRM outcomes'!O15=""),"MISSING_OR_PLACEHOLDER",""))</x:f>
      </x:c>
      <x:c r="E647" t="str">
        <x:f>IF(D647="","","Hold")</x:f>
      </x:c>
      <x:c r="F647" t="str">
        <x:f>IF(D647="","","Repair the named source field and rerun.")</x:f>
      </x:c>
      <x:c r="G647" t="str">
        <x:f>IF(D647="","",B647&amp;" "&amp;C647&amp;" "&amp;D647)</x:f>
      </x:c>
    </x:row>
    <x:row r="648">
      <x:c r="A648" t="str">
        <x:v>crm</x:v>
      </x:c>
      <x:c r="B648" t="str">
        <x:f>IF('CRM outcomes'!A16="","",'CRM outcomes'!A16)</x:f>
      </x:c>
      <x:c r="C648" t="str">
        <x:f>IF(OR('CRM outcomes'!H16="",'CRM outcomes'!H16="Not applicable"),"qualified_state",IF('CRM outcomes'!I16="","qualified_at",IF(OR('CRM outcomes'!J16="",'CRM outcomes'!J16="Not applicable"),"booked_state",IF('CRM outcomes'!K16="","booked_at",IF(OR('CRM outcomes'!L16="",'CRM outcomes'!L16="Not applicable"),"held_state",IF('CRM outcomes'!M16="","held_at",IF(OR('CRM outcomes'!N16="",'CRM outcomes'!N16="Not applicable"),"opportunity_state","opportunity_at")))))))</x:f>
        <x:v>qualified_state</x:v>
      </x:c>
      <x:c r="D648" t="str">
        <x:f>IF('CRM outcomes'!A16="","",IF(OR('CRM outcomes'!H16="",'CRM outcomes'!J16="",'CRM outcomes'!L16="",'CRM outcomes'!N16="",'CRM outcomes'!H16="Not applicable",'CRM outcomes'!J16="Not applicable",'CRM outcomes'!L16="Not applicable",'CRM outcomes'!N16="Not applicable",'CRM outcomes'!I16="",'CRM outcomes'!K16="",'CRM outcomes'!M16="",'CRM outcomes'!O16=""),"MISSING_OR_PLACEHOLDER",""))</x:f>
      </x:c>
      <x:c r="E648" t="str">
        <x:f>IF(D648="","","Hold")</x:f>
      </x:c>
      <x:c r="F648" t="str">
        <x:f>IF(D648="","","Repair the named source field and rerun.")</x:f>
      </x:c>
      <x:c r="G648" t="str">
        <x:f>IF(D648="","",B648&amp;" "&amp;C648&amp;" "&amp;D648)</x:f>
      </x:c>
    </x:row>
    <x:row r="649">
      <x:c r="A649" t="str">
        <x:v>crm</x:v>
      </x:c>
      <x:c r="B649" t="str">
        <x:f>IF('CRM outcomes'!A17="","",'CRM outcomes'!A17)</x:f>
      </x:c>
      <x:c r="C649" t="str">
        <x:f>IF(OR('CRM outcomes'!H17="",'CRM outcomes'!H17="Not applicable"),"qualified_state",IF('CRM outcomes'!I17="","qualified_at",IF(OR('CRM outcomes'!J17="",'CRM outcomes'!J17="Not applicable"),"booked_state",IF('CRM outcomes'!K17="","booked_at",IF(OR('CRM outcomes'!L17="",'CRM outcomes'!L17="Not applicable"),"held_state",IF('CRM outcomes'!M17="","held_at",IF(OR('CRM outcomes'!N17="",'CRM outcomes'!N17="Not applicable"),"opportunity_state","opportunity_at")))))))</x:f>
        <x:v>qualified_state</x:v>
      </x:c>
      <x:c r="D649" t="str">
        <x:f>IF('CRM outcomes'!A17="","",IF(OR('CRM outcomes'!H17="",'CRM outcomes'!J17="",'CRM outcomes'!L17="",'CRM outcomes'!N17="",'CRM outcomes'!H17="Not applicable",'CRM outcomes'!J17="Not applicable",'CRM outcomes'!L17="Not applicable",'CRM outcomes'!N17="Not applicable",'CRM outcomes'!I17="",'CRM outcomes'!K17="",'CRM outcomes'!M17="",'CRM outcomes'!O17=""),"MISSING_OR_PLACEHOLDER",""))</x:f>
      </x:c>
      <x:c r="E649" t="str">
        <x:f>IF(D649="","","Hold")</x:f>
      </x:c>
      <x:c r="F649" t="str">
        <x:f>IF(D649="","","Repair the named source field and rerun.")</x:f>
      </x:c>
      <x:c r="G649" t="str">
        <x:f>IF(D649="","",B649&amp;" "&amp;C649&amp;" "&amp;D649)</x:f>
      </x:c>
    </x:row>
    <x:row r="650">
      <x:c r="A650" t="str">
        <x:v>crm</x:v>
      </x:c>
      <x:c r="B650" t="str">
        <x:f>IF('CRM outcomes'!A18="","",'CRM outcomes'!A18)</x:f>
      </x:c>
      <x:c r="C650" t="str">
        <x:f>IF(OR('CRM outcomes'!H18="",'CRM outcomes'!H18="Not applicable"),"qualified_state",IF('CRM outcomes'!I18="","qualified_at",IF(OR('CRM outcomes'!J18="",'CRM outcomes'!J18="Not applicable"),"booked_state",IF('CRM outcomes'!K18="","booked_at",IF(OR('CRM outcomes'!L18="",'CRM outcomes'!L18="Not applicable"),"held_state",IF('CRM outcomes'!M18="","held_at",IF(OR('CRM outcomes'!N18="",'CRM outcomes'!N18="Not applicable"),"opportunity_state","opportunity_at")))))))</x:f>
        <x:v>qualified_state</x:v>
      </x:c>
      <x:c r="D650" t="str">
        <x:f>IF('CRM outcomes'!A18="","",IF(OR('CRM outcomes'!H18="",'CRM outcomes'!J18="",'CRM outcomes'!L18="",'CRM outcomes'!N18="",'CRM outcomes'!H18="Not applicable",'CRM outcomes'!J18="Not applicable",'CRM outcomes'!L18="Not applicable",'CRM outcomes'!N18="Not applicable",'CRM outcomes'!I18="",'CRM outcomes'!K18="",'CRM outcomes'!M18="",'CRM outcomes'!O18=""),"MISSING_OR_PLACEHOLDER",""))</x:f>
      </x:c>
      <x:c r="E650" t="str">
        <x:f>IF(D650="","","Hold")</x:f>
      </x:c>
      <x:c r="F650" t="str">
        <x:f>IF(D650="","","Repair the named source field and rerun.")</x:f>
      </x:c>
      <x:c r="G650" t="str">
        <x:f>IF(D650="","",B650&amp;" "&amp;C650&amp;" "&amp;D650)</x:f>
      </x:c>
    </x:row>
    <x:row r="651">
      <x:c r="A651" t="str">
        <x:v>crm</x:v>
      </x:c>
      <x:c r="B651" t="str">
        <x:f>IF('CRM outcomes'!A19="","",'CRM outcomes'!A19)</x:f>
      </x:c>
      <x:c r="C651" t="str">
        <x:f>IF(OR('CRM outcomes'!H19="",'CRM outcomes'!H19="Not applicable"),"qualified_state",IF('CRM outcomes'!I19="","qualified_at",IF(OR('CRM outcomes'!J19="",'CRM outcomes'!J19="Not applicable"),"booked_state",IF('CRM outcomes'!K19="","booked_at",IF(OR('CRM outcomes'!L19="",'CRM outcomes'!L19="Not applicable"),"held_state",IF('CRM outcomes'!M19="","held_at",IF(OR('CRM outcomes'!N19="",'CRM outcomes'!N19="Not applicable"),"opportunity_state","opportunity_at")))))))</x:f>
        <x:v>qualified_state</x:v>
      </x:c>
      <x:c r="D651" t="str">
        <x:f>IF('CRM outcomes'!A19="","",IF(OR('CRM outcomes'!H19="",'CRM outcomes'!J19="",'CRM outcomes'!L19="",'CRM outcomes'!N19="",'CRM outcomes'!H19="Not applicable",'CRM outcomes'!J19="Not applicable",'CRM outcomes'!L19="Not applicable",'CRM outcomes'!N19="Not applicable",'CRM outcomes'!I19="",'CRM outcomes'!K19="",'CRM outcomes'!M19="",'CRM outcomes'!O19=""),"MISSING_OR_PLACEHOLDER",""))</x:f>
      </x:c>
      <x:c r="E651" t="str">
        <x:f>IF(D651="","","Hold")</x:f>
      </x:c>
      <x:c r="F651" t="str">
        <x:f>IF(D651="","","Repair the named source field and rerun.")</x:f>
      </x:c>
      <x:c r="G651" t="str">
        <x:f>IF(D651="","",B651&amp;" "&amp;C651&amp;" "&amp;D651)</x:f>
      </x:c>
    </x:row>
    <x:row r="652">
      <x:c r="A652" t="str">
        <x:v>crm</x:v>
      </x:c>
      <x:c r="B652" t="str">
        <x:f>IF('CRM outcomes'!A20="","",'CRM outcomes'!A20)</x:f>
      </x:c>
      <x:c r="C652" t="str">
        <x:f>IF(OR('CRM outcomes'!H20="",'CRM outcomes'!H20="Not applicable"),"qualified_state",IF('CRM outcomes'!I20="","qualified_at",IF(OR('CRM outcomes'!J20="",'CRM outcomes'!J20="Not applicable"),"booked_state",IF('CRM outcomes'!K20="","booked_at",IF(OR('CRM outcomes'!L20="",'CRM outcomes'!L20="Not applicable"),"held_state",IF('CRM outcomes'!M20="","held_at",IF(OR('CRM outcomes'!N20="",'CRM outcomes'!N20="Not applicable"),"opportunity_state","opportunity_at")))))))</x:f>
        <x:v>qualified_state</x:v>
      </x:c>
      <x:c r="D652" t="str">
        <x:f>IF('CRM outcomes'!A20="","",IF(OR('CRM outcomes'!H20="",'CRM outcomes'!J20="",'CRM outcomes'!L20="",'CRM outcomes'!N20="",'CRM outcomes'!H20="Not applicable",'CRM outcomes'!J20="Not applicable",'CRM outcomes'!L20="Not applicable",'CRM outcomes'!N20="Not applicable",'CRM outcomes'!I20="",'CRM outcomes'!K20="",'CRM outcomes'!M20="",'CRM outcomes'!O20=""),"MISSING_OR_PLACEHOLDER",""))</x:f>
      </x:c>
      <x:c r="E652" t="str">
        <x:f>IF(D652="","","Hold")</x:f>
      </x:c>
      <x:c r="F652" t="str">
        <x:f>IF(D652="","","Repair the named source field and rerun.")</x:f>
      </x:c>
      <x:c r="G652" t="str">
        <x:f>IF(D652="","",B652&amp;" "&amp;C652&amp;" "&amp;D652)</x:f>
      </x:c>
    </x:row>
    <x:row r="653">
      <x:c r="A653" t="str">
        <x:v>crm</x:v>
      </x:c>
      <x:c r="B653" t="str">
        <x:f>IF('CRM outcomes'!A21="","",'CRM outcomes'!A21)</x:f>
      </x:c>
      <x:c r="C653" t="str">
        <x:f>IF(OR('CRM outcomes'!H21="",'CRM outcomes'!H21="Not applicable"),"qualified_state",IF('CRM outcomes'!I21="","qualified_at",IF(OR('CRM outcomes'!J21="",'CRM outcomes'!J21="Not applicable"),"booked_state",IF('CRM outcomes'!K21="","booked_at",IF(OR('CRM outcomes'!L21="",'CRM outcomes'!L21="Not applicable"),"held_state",IF('CRM outcomes'!M21="","held_at",IF(OR('CRM outcomes'!N21="",'CRM outcomes'!N21="Not applicable"),"opportunity_state","opportunity_at")))))))</x:f>
        <x:v>qualified_state</x:v>
      </x:c>
      <x:c r="D653" t="str">
        <x:f>IF('CRM outcomes'!A21="","",IF(OR('CRM outcomes'!H21="",'CRM outcomes'!J21="",'CRM outcomes'!L21="",'CRM outcomes'!N21="",'CRM outcomes'!H21="Not applicable",'CRM outcomes'!J21="Not applicable",'CRM outcomes'!L21="Not applicable",'CRM outcomes'!N21="Not applicable",'CRM outcomes'!I21="",'CRM outcomes'!K21="",'CRM outcomes'!M21="",'CRM outcomes'!O21=""),"MISSING_OR_PLACEHOLDER",""))</x:f>
      </x:c>
      <x:c r="E653" t="str">
        <x:f>IF(D653="","","Hold")</x:f>
      </x:c>
      <x:c r="F653" t="str">
        <x:f>IF(D653="","","Repair the named source field and rerun.")</x:f>
      </x:c>
      <x:c r="G653" t="str">
        <x:f>IF(D653="","",B653&amp;" "&amp;C653&amp;" "&amp;D653)</x:f>
      </x:c>
    </x:row>
    <x:row r="654">
      <x:c r="A654" t="str">
        <x:v>crm</x:v>
      </x:c>
      <x:c r="B654" t="str">
        <x:f>IF('CRM outcomes'!A22="","",'CRM outcomes'!A22)</x:f>
      </x:c>
      <x:c r="C654" t="str">
        <x:f>IF(OR('CRM outcomes'!H22="",'CRM outcomes'!H22="Not applicable"),"qualified_state",IF('CRM outcomes'!I22="","qualified_at",IF(OR('CRM outcomes'!J22="",'CRM outcomes'!J22="Not applicable"),"booked_state",IF('CRM outcomes'!K22="","booked_at",IF(OR('CRM outcomes'!L22="",'CRM outcomes'!L22="Not applicable"),"held_state",IF('CRM outcomes'!M22="","held_at",IF(OR('CRM outcomes'!N22="",'CRM outcomes'!N22="Not applicable"),"opportunity_state","opportunity_at")))))))</x:f>
        <x:v>qualified_state</x:v>
      </x:c>
      <x:c r="D654" t="str">
        <x:f>IF('CRM outcomes'!A22="","",IF(OR('CRM outcomes'!H22="",'CRM outcomes'!J22="",'CRM outcomes'!L22="",'CRM outcomes'!N22="",'CRM outcomes'!H22="Not applicable",'CRM outcomes'!J22="Not applicable",'CRM outcomes'!L22="Not applicable",'CRM outcomes'!N22="Not applicable",'CRM outcomes'!I22="",'CRM outcomes'!K22="",'CRM outcomes'!M22="",'CRM outcomes'!O22=""),"MISSING_OR_PLACEHOLDER",""))</x:f>
      </x:c>
      <x:c r="E654" t="str">
        <x:f>IF(D654="","","Hold")</x:f>
      </x:c>
      <x:c r="F654" t="str">
        <x:f>IF(D654="","","Repair the named source field and rerun.")</x:f>
      </x:c>
      <x:c r="G654" t="str">
        <x:f>IF(D654="","",B654&amp;" "&amp;C654&amp;" "&amp;D654)</x:f>
      </x:c>
    </x:row>
    <x:row r="655">
      <x:c r="A655" t="str">
        <x:v>crm</x:v>
      </x:c>
      <x:c r="B655" t="str">
        <x:f>IF('CRM outcomes'!A23="","",'CRM outcomes'!A23)</x:f>
      </x:c>
      <x:c r="C655" t="str">
        <x:f>IF(OR('CRM outcomes'!H23="",'CRM outcomes'!H23="Not applicable"),"qualified_state",IF('CRM outcomes'!I23="","qualified_at",IF(OR('CRM outcomes'!J23="",'CRM outcomes'!J23="Not applicable"),"booked_state",IF('CRM outcomes'!K23="","booked_at",IF(OR('CRM outcomes'!L23="",'CRM outcomes'!L23="Not applicable"),"held_state",IF('CRM outcomes'!M23="","held_at",IF(OR('CRM outcomes'!N23="",'CRM outcomes'!N23="Not applicable"),"opportunity_state","opportunity_at")))))))</x:f>
        <x:v>qualified_state</x:v>
      </x:c>
      <x:c r="D655" t="str">
        <x:f>IF('CRM outcomes'!A23="","",IF(OR('CRM outcomes'!H23="",'CRM outcomes'!J23="",'CRM outcomes'!L23="",'CRM outcomes'!N23="",'CRM outcomes'!H23="Not applicable",'CRM outcomes'!J23="Not applicable",'CRM outcomes'!L23="Not applicable",'CRM outcomes'!N23="Not applicable",'CRM outcomes'!I23="",'CRM outcomes'!K23="",'CRM outcomes'!M23="",'CRM outcomes'!O23=""),"MISSING_OR_PLACEHOLDER",""))</x:f>
      </x:c>
      <x:c r="E655" t="str">
        <x:f>IF(D655="","","Hold")</x:f>
      </x:c>
      <x:c r="F655" t="str">
        <x:f>IF(D655="","","Repair the named source field and rerun.")</x:f>
      </x:c>
      <x:c r="G655" t="str">
        <x:f>IF(D655="","",B655&amp;" "&amp;C655&amp;" "&amp;D655)</x:f>
      </x:c>
    </x:row>
    <x:row r="656">
      <x:c r="A656" t="str">
        <x:v>crm</x:v>
      </x:c>
      <x:c r="B656" t="str">
        <x:f>IF('CRM outcomes'!A24="","",'CRM outcomes'!A24)</x:f>
      </x:c>
      <x:c r="C656" t="str">
        <x:f>IF(OR('CRM outcomes'!H24="",'CRM outcomes'!H24="Not applicable"),"qualified_state",IF('CRM outcomes'!I24="","qualified_at",IF(OR('CRM outcomes'!J24="",'CRM outcomes'!J24="Not applicable"),"booked_state",IF('CRM outcomes'!K24="","booked_at",IF(OR('CRM outcomes'!L24="",'CRM outcomes'!L24="Not applicable"),"held_state",IF('CRM outcomes'!M24="","held_at",IF(OR('CRM outcomes'!N24="",'CRM outcomes'!N24="Not applicable"),"opportunity_state","opportunity_at")))))))</x:f>
        <x:v>qualified_state</x:v>
      </x:c>
      <x:c r="D656" t="str">
        <x:f>IF('CRM outcomes'!A24="","",IF(OR('CRM outcomes'!H24="",'CRM outcomes'!J24="",'CRM outcomes'!L24="",'CRM outcomes'!N24="",'CRM outcomes'!H24="Not applicable",'CRM outcomes'!J24="Not applicable",'CRM outcomes'!L24="Not applicable",'CRM outcomes'!N24="Not applicable",'CRM outcomes'!I24="",'CRM outcomes'!K24="",'CRM outcomes'!M24="",'CRM outcomes'!O24=""),"MISSING_OR_PLACEHOLDER",""))</x:f>
      </x:c>
      <x:c r="E656" t="str">
        <x:f>IF(D656="","","Hold")</x:f>
      </x:c>
      <x:c r="F656" t="str">
        <x:f>IF(D656="","","Repair the named source field and rerun.")</x:f>
      </x:c>
      <x:c r="G656" t="str">
        <x:f>IF(D656="","",B656&amp;" "&amp;C656&amp;" "&amp;D656)</x:f>
      </x:c>
    </x:row>
    <x:row r="657">
      <x:c r="A657" t="str">
        <x:v>crm</x:v>
      </x:c>
      <x:c r="B657" t="str">
        <x:f>IF('CRM outcomes'!A25="","",'CRM outcomes'!A25)</x:f>
      </x:c>
      <x:c r="C657" t="str">
        <x:f>IF(OR('CRM outcomes'!H25="",'CRM outcomes'!H25="Not applicable"),"qualified_state",IF('CRM outcomes'!I25="","qualified_at",IF(OR('CRM outcomes'!J25="",'CRM outcomes'!J25="Not applicable"),"booked_state",IF('CRM outcomes'!K25="","booked_at",IF(OR('CRM outcomes'!L25="",'CRM outcomes'!L25="Not applicable"),"held_state",IF('CRM outcomes'!M25="","held_at",IF(OR('CRM outcomes'!N25="",'CRM outcomes'!N25="Not applicable"),"opportunity_state","opportunity_at")))))))</x:f>
        <x:v>qualified_state</x:v>
      </x:c>
      <x:c r="D657" t="str">
        <x:f>IF('CRM outcomes'!A25="","",IF(OR('CRM outcomes'!H25="",'CRM outcomes'!J25="",'CRM outcomes'!L25="",'CRM outcomes'!N25="",'CRM outcomes'!H25="Not applicable",'CRM outcomes'!J25="Not applicable",'CRM outcomes'!L25="Not applicable",'CRM outcomes'!N25="Not applicable",'CRM outcomes'!I25="",'CRM outcomes'!K25="",'CRM outcomes'!M25="",'CRM outcomes'!O25=""),"MISSING_OR_PLACEHOLDER",""))</x:f>
      </x:c>
      <x:c r="E657" t="str">
        <x:f>IF(D657="","","Hold")</x:f>
      </x:c>
      <x:c r="F657" t="str">
        <x:f>IF(D657="","","Repair the named source field and rerun.")</x:f>
      </x:c>
      <x:c r="G657" t="str">
        <x:f>IF(D657="","",B657&amp;" "&amp;C657&amp;" "&amp;D657)</x:f>
      </x:c>
    </x:row>
    <x:row r="658">
      <x:c r="A658" t="str">
        <x:v>crm</x:v>
      </x:c>
      <x:c r="B658" t="str">
        <x:f>IF('CRM outcomes'!A26="","",'CRM outcomes'!A26)</x:f>
      </x:c>
      <x:c r="C658" t="str">
        <x:f>IF(OR('CRM outcomes'!H26="",'CRM outcomes'!H26="Not applicable"),"qualified_state",IF('CRM outcomes'!I26="","qualified_at",IF(OR('CRM outcomes'!J26="",'CRM outcomes'!J26="Not applicable"),"booked_state",IF('CRM outcomes'!K26="","booked_at",IF(OR('CRM outcomes'!L26="",'CRM outcomes'!L26="Not applicable"),"held_state",IF('CRM outcomes'!M26="","held_at",IF(OR('CRM outcomes'!N26="",'CRM outcomes'!N26="Not applicable"),"opportunity_state","opportunity_at")))))))</x:f>
        <x:v>qualified_state</x:v>
      </x:c>
      <x:c r="D658" t="str">
        <x:f>IF('CRM outcomes'!A26="","",IF(OR('CRM outcomes'!H26="",'CRM outcomes'!J26="",'CRM outcomes'!L26="",'CRM outcomes'!N26="",'CRM outcomes'!H26="Not applicable",'CRM outcomes'!J26="Not applicable",'CRM outcomes'!L26="Not applicable",'CRM outcomes'!N26="Not applicable",'CRM outcomes'!I26="",'CRM outcomes'!K26="",'CRM outcomes'!M26="",'CRM outcomes'!O26=""),"MISSING_OR_PLACEHOLDER",""))</x:f>
      </x:c>
      <x:c r="E658" t="str">
        <x:f>IF(D658="","","Hold")</x:f>
      </x:c>
      <x:c r="F658" t="str">
        <x:f>IF(D658="","","Repair the named source field and rerun.")</x:f>
      </x:c>
      <x:c r="G658" t="str">
        <x:f>IF(D658="","",B658&amp;" "&amp;C658&amp;" "&amp;D658)</x:f>
      </x:c>
    </x:row>
    <x:row r="659">
      <x:c r="A659" t="str">
        <x:v>crm</x:v>
      </x:c>
      <x:c r="B659" t="str">
        <x:f>IF('CRM outcomes'!A27="","",'CRM outcomes'!A27)</x:f>
      </x:c>
      <x:c r="C659" t="str">
        <x:f>IF(OR('CRM outcomes'!H27="",'CRM outcomes'!H27="Not applicable"),"qualified_state",IF('CRM outcomes'!I27="","qualified_at",IF(OR('CRM outcomes'!J27="",'CRM outcomes'!J27="Not applicable"),"booked_state",IF('CRM outcomes'!K27="","booked_at",IF(OR('CRM outcomes'!L27="",'CRM outcomes'!L27="Not applicable"),"held_state",IF('CRM outcomes'!M27="","held_at",IF(OR('CRM outcomes'!N27="",'CRM outcomes'!N27="Not applicable"),"opportunity_state","opportunity_at")))))))</x:f>
        <x:v>qualified_state</x:v>
      </x:c>
      <x:c r="D659" t="str">
        <x:f>IF('CRM outcomes'!A27="","",IF(OR('CRM outcomes'!H27="",'CRM outcomes'!J27="",'CRM outcomes'!L27="",'CRM outcomes'!N27="",'CRM outcomes'!H27="Not applicable",'CRM outcomes'!J27="Not applicable",'CRM outcomes'!L27="Not applicable",'CRM outcomes'!N27="Not applicable",'CRM outcomes'!I27="",'CRM outcomes'!K27="",'CRM outcomes'!M27="",'CRM outcomes'!O27=""),"MISSING_OR_PLACEHOLDER",""))</x:f>
      </x:c>
      <x:c r="E659" t="str">
        <x:f>IF(D659="","","Hold")</x:f>
      </x:c>
      <x:c r="F659" t="str">
        <x:f>IF(D659="","","Repair the named source field and rerun.")</x:f>
      </x:c>
      <x:c r="G659" t="str">
        <x:f>IF(D659="","",B659&amp;" "&amp;C659&amp;" "&amp;D659)</x:f>
      </x:c>
    </x:row>
    <x:row r="660">
      <x:c r="A660" t="str">
        <x:v>crm</x:v>
      </x:c>
      <x:c r="B660" t="str">
        <x:f>IF('CRM outcomes'!A28="","",'CRM outcomes'!A28)</x:f>
      </x:c>
      <x:c r="C660" t="str">
        <x:f>IF(OR('CRM outcomes'!H28="",'CRM outcomes'!H28="Not applicable"),"qualified_state",IF('CRM outcomes'!I28="","qualified_at",IF(OR('CRM outcomes'!J28="",'CRM outcomes'!J28="Not applicable"),"booked_state",IF('CRM outcomes'!K28="","booked_at",IF(OR('CRM outcomes'!L28="",'CRM outcomes'!L28="Not applicable"),"held_state",IF('CRM outcomes'!M28="","held_at",IF(OR('CRM outcomes'!N28="",'CRM outcomes'!N28="Not applicable"),"opportunity_state","opportunity_at")))))))</x:f>
        <x:v>qualified_state</x:v>
      </x:c>
      <x:c r="D660" t="str">
        <x:f>IF('CRM outcomes'!A28="","",IF(OR('CRM outcomes'!H28="",'CRM outcomes'!J28="",'CRM outcomes'!L28="",'CRM outcomes'!N28="",'CRM outcomes'!H28="Not applicable",'CRM outcomes'!J28="Not applicable",'CRM outcomes'!L28="Not applicable",'CRM outcomes'!N28="Not applicable",'CRM outcomes'!I28="",'CRM outcomes'!K28="",'CRM outcomes'!M28="",'CRM outcomes'!O28=""),"MISSING_OR_PLACEHOLDER",""))</x:f>
      </x:c>
      <x:c r="E660" t="str">
        <x:f>IF(D660="","","Hold")</x:f>
      </x:c>
      <x:c r="F660" t="str">
        <x:f>IF(D660="","","Repair the named source field and rerun.")</x:f>
      </x:c>
      <x:c r="G660" t="str">
        <x:f>IF(D660="","",B660&amp;" "&amp;C660&amp;" "&amp;D660)</x:f>
      </x:c>
    </x:row>
    <x:row r="661">
      <x:c r="A661" t="str">
        <x:v>crm</x:v>
      </x:c>
      <x:c r="B661" t="str">
        <x:f>IF('CRM outcomes'!A29="","",'CRM outcomes'!A29)</x:f>
      </x:c>
      <x:c r="C661" t="str">
        <x:f>IF(OR('CRM outcomes'!H29="",'CRM outcomes'!H29="Not applicable"),"qualified_state",IF('CRM outcomes'!I29="","qualified_at",IF(OR('CRM outcomes'!J29="",'CRM outcomes'!J29="Not applicable"),"booked_state",IF('CRM outcomes'!K29="","booked_at",IF(OR('CRM outcomes'!L29="",'CRM outcomes'!L29="Not applicable"),"held_state",IF('CRM outcomes'!M29="","held_at",IF(OR('CRM outcomes'!N29="",'CRM outcomes'!N29="Not applicable"),"opportunity_state","opportunity_at")))))))</x:f>
        <x:v>qualified_state</x:v>
      </x:c>
      <x:c r="D661" t="str">
        <x:f>IF('CRM outcomes'!A29="","",IF(OR('CRM outcomes'!H29="",'CRM outcomes'!J29="",'CRM outcomes'!L29="",'CRM outcomes'!N29="",'CRM outcomes'!H29="Not applicable",'CRM outcomes'!J29="Not applicable",'CRM outcomes'!L29="Not applicable",'CRM outcomes'!N29="Not applicable",'CRM outcomes'!I29="",'CRM outcomes'!K29="",'CRM outcomes'!M29="",'CRM outcomes'!O29=""),"MISSING_OR_PLACEHOLDER",""))</x:f>
      </x:c>
      <x:c r="E661" t="str">
        <x:f>IF(D661="","","Hold")</x:f>
      </x:c>
      <x:c r="F661" t="str">
        <x:f>IF(D661="","","Repair the named source field and rerun.")</x:f>
      </x:c>
      <x:c r="G661" t="str">
        <x:f>IF(D661="","",B661&amp;" "&amp;C661&amp;" "&amp;D661)</x:f>
      </x:c>
    </x:row>
    <x:row r="662">
      <x:c r="A662" t="str">
        <x:v>crm</x:v>
      </x:c>
      <x:c r="B662" t="str">
        <x:f>IF('CRM outcomes'!A30="","",'CRM outcomes'!A30)</x:f>
      </x:c>
      <x:c r="C662" t="str">
        <x:f>IF(OR('CRM outcomes'!H30="",'CRM outcomes'!H30="Not applicable"),"qualified_state",IF('CRM outcomes'!I30="","qualified_at",IF(OR('CRM outcomes'!J30="",'CRM outcomes'!J30="Not applicable"),"booked_state",IF('CRM outcomes'!K30="","booked_at",IF(OR('CRM outcomes'!L30="",'CRM outcomes'!L30="Not applicable"),"held_state",IF('CRM outcomes'!M30="","held_at",IF(OR('CRM outcomes'!N30="",'CRM outcomes'!N30="Not applicable"),"opportunity_state","opportunity_at")))))))</x:f>
        <x:v>qualified_state</x:v>
      </x:c>
      <x:c r="D662" t="str">
        <x:f>IF('CRM outcomes'!A30="","",IF(OR('CRM outcomes'!H30="",'CRM outcomes'!J30="",'CRM outcomes'!L30="",'CRM outcomes'!N30="",'CRM outcomes'!H30="Not applicable",'CRM outcomes'!J30="Not applicable",'CRM outcomes'!L30="Not applicable",'CRM outcomes'!N30="Not applicable",'CRM outcomes'!I30="",'CRM outcomes'!K30="",'CRM outcomes'!M30="",'CRM outcomes'!O30=""),"MISSING_OR_PLACEHOLDER",""))</x:f>
      </x:c>
      <x:c r="E662" t="str">
        <x:f>IF(D662="","","Hold")</x:f>
      </x:c>
      <x:c r="F662" t="str">
        <x:f>IF(D662="","","Repair the named source field and rerun.")</x:f>
      </x:c>
      <x:c r="G662" t="str">
        <x:f>IF(D662="","",B662&amp;" "&amp;C662&amp;" "&amp;D662)</x:f>
      </x:c>
    </x:row>
    <x:row r="663">
      <x:c r="A663" t="str">
        <x:v>crm</x:v>
      </x:c>
      <x:c r="B663" t="str">
        <x:f>IF('CRM outcomes'!A31="","",'CRM outcomes'!A31)</x:f>
      </x:c>
      <x:c r="C663" t="str">
        <x:f>IF(OR('CRM outcomes'!H31="",'CRM outcomes'!H31="Not applicable"),"qualified_state",IF('CRM outcomes'!I31="","qualified_at",IF(OR('CRM outcomes'!J31="",'CRM outcomes'!J31="Not applicable"),"booked_state",IF('CRM outcomes'!K31="","booked_at",IF(OR('CRM outcomes'!L31="",'CRM outcomes'!L31="Not applicable"),"held_state",IF('CRM outcomes'!M31="","held_at",IF(OR('CRM outcomes'!N31="",'CRM outcomes'!N31="Not applicable"),"opportunity_state","opportunity_at")))))))</x:f>
        <x:v>qualified_state</x:v>
      </x:c>
      <x:c r="D663" t="str">
        <x:f>IF('CRM outcomes'!A31="","",IF(OR('CRM outcomes'!H31="",'CRM outcomes'!J31="",'CRM outcomes'!L31="",'CRM outcomes'!N31="",'CRM outcomes'!H31="Not applicable",'CRM outcomes'!J31="Not applicable",'CRM outcomes'!L31="Not applicable",'CRM outcomes'!N31="Not applicable",'CRM outcomes'!I31="",'CRM outcomes'!K31="",'CRM outcomes'!M31="",'CRM outcomes'!O31=""),"MISSING_OR_PLACEHOLDER",""))</x:f>
      </x:c>
      <x:c r="E663" t="str">
        <x:f>IF(D663="","","Hold")</x:f>
      </x:c>
      <x:c r="F663" t="str">
        <x:f>IF(D663="","","Repair the named source field and rerun.")</x:f>
      </x:c>
      <x:c r="G663" t="str">
        <x:f>IF(D663="","",B663&amp;" "&amp;C663&amp;" "&amp;D663)</x:f>
      </x:c>
    </x:row>
    <x:row r="664">
      <x:c r="A664" t="str">
        <x:v>crm</x:v>
      </x:c>
      <x:c r="B664" t="str">
        <x:f>IF('CRM outcomes'!A32="","",'CRM outcomes'!A32)</x:f>
      </x:c>
      <x:c r="C664" t="str">
        <x:f>IF(OR('CRM outcomes'!H32="",'CRM outcomes'!H32="Not applicable"),"qualified_state",IF('CRM outcomes'!I32="","qualified_at",IF(OR('CRM outcomes'!J32="",'CRM outcomes'!J32="Not applicable"),"booked_state",IF('CRM outcomes'!K32="","booked_at",IF(OR('CRM outcomes'!L32="",'CRM outcomes'!L32="Not applicable"),"held_state",IF('CRM outcomes'!M32="","held_at",IF(OR('CRM outcomes'!N32="",'CRM outcomes'!N32="Not applicable"),"opportunity_state","opportunity_at")))))))</x:f>
        <x:v>qualified_state</x:v>
      </x:c>
      <x:c r="D664" t="str">
        <x:f>IF('CRM outcomes'!A32="","",IF(OR('CRM outcomes'!H32="",'CRM outcomes'!J32="",'CRM outcomes'!L32="",'CRM outcomes'!N32="",'CRM outcomes'!H32="Not applicable",'CRM outcomes'!J32="Not applicable",'CRM outcomes'!L32="Not applicable",'CRM outcomes'!N32="Not applicable",'CRM outcomes'!I32="",'CRM outcomes'!K32="",'CRM outcomes'!M32="",'CRM outcomes'!O32=""),"MISSING_OR_PLACEHOLDER",""))</x:f>
      </x:c>
      <x:c r="E664" t="str">
        <x:f>IF(D664="","","Hold")</x:f>
      </x:c>
      <x:c r="F664" t="str">
        <x:f>IF(D664="","","Repair the named source field and rerun.")</x:f>
      </x:c>
      <x:c r="G664" t="str">
        <x:f>IF(D664="","",B664&amp;" "&amp;C664&amp;" "&amp;D664)</x:f>
      </x:c>
    </x:row>
    <x:row r="665">
      <x:c r="A665" t="str">
        <x:v>crm</x:v>
      </x:c>
      <x:c r="B665" t="str">
        <x:f>IF('CRM outcomes'!A33="","",'CRM outcomes'!A33)</x:f>
      </x:c>
      <x:c r="C665" t="str">
        <x:f>IF(OR('CRM outcomes'!H33="",'CRM outcomes'!H33="Not applicable"),"qualified_state",IF('CRM outcomes'!I33="","qualified_at",IF(OR('CRM outcomes'!J33="",'CRM outcomes'!J33="Not applicable"),"booked_state",IF('CRM outcomes'!K33="","booked_at",IF(OR('CRM outcomes'!L33="",'CRM outcomes'!L33="Not applicable"),"held_state",IF('CRM outcomes'!M33="","held_at",IF(OR('CRM outcomes'!N33="",'CRM outcomes'!N33="Not applicable"),"opportunity_state","opportunity_at")))))))</x:f>
        <x:v>qualified_state</x:v>
      </x:c>
      <x:c r="D665" t="str">
        <x:f>IF('CRM outcomes'!A33="","",IF(OR('CRM outcomes'!H33="",'CRM outcomes'!J33="",'CRM outcomes'!L33="",'CRM outcomes'!N33="",'CRM outcomes'!H33="Not applicable",'CRM outcomes'!J33="Not applicable",'CRM outcomes'!L33="Not applicable",'CRM outcomes'!N33="Not applicable",'CRM outcomes'!I33="",'CRM outcomes'!K33="",'CRM outcomes'!M33="",'CRM outcomes'!O33=""),"MISSING_OR_PLACEHOLDER",""))</x:f>
      </x:c>
      <x:c r="E665" t="str">
        <x:f>IF(D665="","","Hold")</x:f>
      </x:c>
      <x:c r="F665" t="str">
        <x:f>IF(D665="","","Repair the named source field and rerun.")</x:f>
      </x:c>
      <x:c r="G665" t="str">
        <x:f>IF(D665="","",B665&amp;" "&amp;C665&amp;" "&amp;D665)</x:f>
      </x:c>
    </x:row>
    <x:row r="666">
      <x:c r="A666" t="str">
        <x:v>crm</x:v>
      </x:c>
      <x:c r="B666" t="str">
        <x:f>IF('CRM outcomes'!A34="","",'CRM outcomes'!A34)</x:f>
      </x:c>
      <x:c r="C666" t="str">
        <x:f>IF(OR('CRM outcomes'!H34="",'CRM outcomes'!H34="Not applicable"),"qualified_state",IF('CRM outcomes'!I34="","qualified_at",IF(OR('CRM outcomes'!J34="",'CRM outcomes'!J34="Not applicable"),"booked_state",IF('CRM outcomes'!K34="","booked_at",IF(OR('CRM outcomes'!L34="",'CRM outcomes'!L34="Not applicable"),"held_state",IF('CRM outcomes'!M34="","held_at",IF(OR('CRM outcomes'!N34="",'CRM outcomes'!N34="Not applicable"),"opportunity_state","opportunity_at")))))))</x:f>
        <x:v>qualified_state</x:v>
      </x:c>
      <x:c r="D666" t="str">
        <x:f>IF('CRM outcomes'!A34="","",IF(OR('CRM outcomes'!H34="",'CRM outcomes'!J34="",'CRM outcomes'!L34="",'CRM outcomes'!N34="",'CRM outcomes'!H34="Not applicable",'CRM outcomes'!J34="Not applicable",'CRM outcomes'!L34="Not applicable",'CRM outcomes'!N34="Not applicable",'CRM outcomes'!I34="",'CRM outcomes'!K34="",'CRM outcomes'!M34="",'CRM outcomes'!O34=""),"MISSING_OR_PLACEHOLDER",""))</x:f>
      </x:c>
      <x:c r="E666" t="str">
        <x:f>IF(D666="","","Hold")</x:f>
      </x:c>
      <x:c r="F666" t="str">
        <x:f>IF(D666="","","Repair the named source field and rerun.")</x:f>
      </x:c>
      <x:c r="G666" t="str">
        <x:f>IF(D666="","",B666&amp;" "&amp;C666&amp;" "&amp;D666)</x:f>
      </x:c>
    </x:row>
    <x:row r="667">
      <x:c r="A667" t="str">
        <x:v>crm</x:v>
      </x:c>
      <x:c r="B667" t="str">
        <x:f>IF('CRM outcomes'!A35="","",'CRM outcomes'!A35)</x:f>
      </x:c>
      <x:c r="C667" t="str">
        <x:f>IF(OR('CRM outcomes'!H35="",'CRM outcomes'!H35="Not applicable"),"qualified_state",IF('CRM outcomes'!I35="","qualified_at",IF(OR('CRM outcomes'!J35="",'CRM outcomes'!J35="Not applicable"),"booked_state",IF('CRM outcomes'!K35="","booked_at",IF(OR('CRM outcomes'!L35="",'CRM outcomes'!L35="Not applicable"),"held_state",IF('CRM outcomes'!M35="","held_at",IF(OR('CRM outcomes'!N35="",'CRM outcomes'!N35="Not applicable"),"opportunity_state","opportunity_at")))))))</x:f>
        <x:v>qualified_state</x:v>
      </x:c>
      <x:c r="D667" t="str">
        <x:f>IF('CRM outcomes'!A35="","",IF(OR('CRM outcomes'!H35="",'CRM outcomes'!J35="",'CRM outcomes'!L35="",'CRM outcomes'!N35="",'CRM outcomes'!H35="Not applicable",'CRM outcomes'!J35="Not applicable",'CRM outcomes'!L35="Not applicable",'CRM outcomes'!N35="Not applicable",'CRM outcomes'!I35="",'CRM outcomes'!K35="",'CRM outcomes'!M35="",'CRM outcomes'!O35=""),"MISSING_OR_PLACEHOLDER",""))</x:f>
      </x:c>
      <x:c r="E667" t="str">
        <x:f>IF(D667="","","Hold")</x:f>
      </x:c>
      <x:c r="F667" t="str">
        <x:f>IF(D667="","","Repair the named source field and rerun.")</x:f>
      </x:c>
      <x:c r="G667" t="str">
        <x:f>IF(D667="","",B667&amp;" "&amp;C667&amp;" "&amp;D667)</x:f>
      </x:c>
    </x:row>
    <x:row r="668">
      <x:c r="A668" t="str">
        <x:v>crm</x:v>
      </x:c>
      <x:c r="B668" t="str">
        <x:f>IF('CRM outcomes'!A36="","",'CRM outcomes'!A36)</x:f>
      </x:c>
      <x:c r="C668" t="str">
        <x:f>IF(OR('CRM outcomes'!H36="",'CRM outcomes'!H36="Not applicable"),"qualified_state",IF('CRM outcomes'!I36="","qualified_at",IF(OR('CRM outcomes'!J36="",'CRM outcomes'!J36="Not applicable"),"booked_state",IF('CRM outcomes'!K36="","booked_at",IF(OR('CRM outcomes'!L36="",'CRM outcomes'!L36="Not applicable"),"held_state",IF('CRM outcomes'!M36="","held_at",IF(OR('CRM outcomes'!N36="",'CRM outcomes'!N36="Not applicable"),"opportunity_state","opportunity_at")))))))</x:f>
        <x:v>qualified_state</x:v>
      </x:c>
      <x:c r="D668" t="str">
        <x:f>IF('CRM outcomes'!A36="","",IF(OR('CRM outcomes'!H36="",'CRM outcomes'!J36="",'CRM outcomes'!L36="",'CRM outcomes'!N36="",'CRM outcomes'!H36="Not applicable",'CRM outcomes'!J36="Not applicable",'CRM outcomes'!L36="Not applicable",'CRM outcomes'!N36="Not applicable",'CRM outcomes'!I36="",'CRM outcomes'!K36="",'CRM outcomes'!M36="",'CRM outcomes'!O36=""),"MISSING_OR_PLACEHOLDER",""))</x:f>
      </x:c>
      <x:c r="E668" t="str">
        <x:f>IF(D668="","","Hold")</x:f>
      </x:c>
      <x:c r="F668" t="str">
        <x:f>IF(D668="","","Repair the named source field and rerun.")</x:f>
      </x:c>
      <x:c r="G668" t="str">
        <x:f>IF(D668="","",B668&amp;" "&amp;C668&amp;" "&amp;D668)</x:f>
      </x:c>
    </x:row>
    <x:row r="669">
      <x:c r="A669" t="str">
        <x:v>crm</x:v>
      </x:c>
      <x:c r="B669" t="str">
        <x:f>IF('CRM outcomes'!A37="","",'CRM outcomes'!A37)</x:f>
      </x:c>
      <x:c r="C669" t="str">
        <x:f>IF(OR('CRM outcomes'!H37="",'CRM outcomes'!H37="Not applicable"),"qualified_state",IF('CRM outcomes'!I37="","qualified_at",IF(OR('CRM outcomes'!J37="",'CRM outcomes'!J37="Not applicable"),"booked_state",IF('CRM outcomes'!K37="","booked_at",IF(OR('CRM outcomes'!L37="",'CRM outcomes'!L37="Not applicable"),"held_state",IF('CRM outcomes'!M37="","held_at",IF(OR('CRM outcomes'!N37="",'CRM outcomes'!N37="Not applicable"),"opportunity_state","opportunity_at")))))))</x:f>
        <x:v>qualified_state</x:v>
      </x:c>
      <x:c r="D669" t="str">
        <x:f>IF('CRM outcomes'!A37="","",IF(OR('CRM outcomes'!H37="",'CRM outcomes'!J37="",'CRM outcomes'!L37="",'CRM outcomes'!N37="",'CRM outcomes'!H37="Not applicable",'CRM outcomes'!J37="Not applicable",'CRM outcomes'!L37="Not applicable",'CRM outcomes'!N37="Not applicable",'CRM outcomes'!I37="",'CRM outcomes'!K37="",'CRM outcomes'!M37="",'CRM outcomes'!O37=""),"MISSING_OR_PLACEHOLDER",""))</x:f>
      </x:c>
      <x:c r="E669" t="str">
        <x:f>IF(D669="","","Hold")</x:f>
      </x:c>
      <x:c r="F669" t="str">
        <x:f>IF(D669="","","Repair the named source field and rerun.")</x:f>
      </x:c>
      <x:c r="G669" t="str">
        <x:f>IF(D669="","",B669&amp;" "&amp;C669&amp;" "&amp;D669)</x:f>
      </x:c>
    </x:row>
    <x:row r="670">
      <x:c r="A670" t="str">
        <x:v>crm</x:v>
      </x:c>
      <x:c r="B670" t="str">
        <x:f>IF('CRM outcomes'!A38="","",'CRM outcomes'!A38)</x:f>
      </x:c>
      <x:c r="C670" t="str">
        <x:f>IF(OR('CRM outcomes'!H38="",'CRM outcomes'!H38="Not applicable"),"qualified_state",IF('CRM outcomes'!I38="","qualified_at",IF(OR('CRM outcomes'!J38="",'CRM outcomes'!J38="Not applicable"),"booked_state",IF('CRM outcomes'!K38="","booked_at",IF(OR('CRM outcomes'!L38="",'CRM outcomes'!L38="Not applicable"),"held_state",IF('CRM outcomes'!M38="","held_at",IF(OR('CRM outcomes'!N38="",'CRM outcomes'!N38="Not applicable"),"opportunity_state","opportunity_at")))))))</x:f>
        <x:v>qualified_state</x:v>
      </x:c>
      <x:c r="D670" t="str">
        <x:f>IF('CRM outcomes'!A38="","",IF(OR('CRM outcomes'!H38="",'CRM outcomes'!J38="",'CRM outcomes'!L38="",'CRM outcomes'!N38="",'CRM outcomes'!H38="Not applicable",'CRM outcomes'!J38="Not applicable",'CRM outcomes'!L38="Not applicable",'CRM outcomes'!N38="Not applicable",'CRM outcomes'!I38="",'CRM outcomes'!K38="",'CRM outcomes'!M38="",'CRM outcomes'!O38=""),"MISSING_OR_PLACEHOLDER",""))</x:f>
      </x:c>
      <x:c r="E670" t="str">
        <x:f>IF(D670="","","Hold")</x:f>
      </x:c>
      <x:c r="F670" t="str">
        <x:f>IF(D670="","","Repair the named source field and rerun.")</x:f>
      </x:c>
      <x:c r="G670" t="str">
        <x:f>IF(D670="","",B670&amp;" "&amp;C670&amp;" "&amp;D670)</x:f>
      </x:c>
    </x:row>
    <x:row r="671">
      <x:c r="A671" t="str">
        <x:v>crm</x:v>
      </x:c>
      <x:c r="B671" t="str">
        <x:f>IF('CRM outcomes'!A39="","",'CRM outcomes'!A39)</x:f>
      </x:c>
      <x:c r="C671" t="str">
        <x:f>IF(OR('CRM outcomes'!H39="",'CRM outcomes'!H39="Not applicable"),"qualified_state",IF('CRM outcomes'!I39="","qualified_at",IF(OR('CRM outcomes'!J39="",'CRM outcomes'!J39="Not applicable"),"booked_state",IF('CRM outcomes'!K39="","booked_at",IF(OR('CRM outcomes'!L39="",'CRM outcomes'!L39="Not applicable"),"held_state",IF('CRM outcomes'!M39="","held_at",IF(OR('CRM outcomes'!N39="",'CRM outcomes'!N39="Not applicable"),"opportunity_state","opportunity_at")))))))</x:f>
        <x:v>qualified_state</x:v>
      </x:c>
      <x:c r="D671" t="str">
        <x:f>IF('CRM outcomes'!A39="","",IF(OR('CRM outcomes'!H39="",'CRM outcomes'!J39="",'CRM outcomes'!L39="",'CRM outcomes'!N39="",'CRM outcomes'!H39="Not applicable",'CRM outcomes'!J39="Not applicable",'CRM outcomes'!L39="Not applicable",'CRM outcomes'!N39="Not applicable",'CRM outcomes'!I39="",'CRM outcomes'!K39="",'CRM outcomes'!M39="",'CRM outcomes'!O39=""),"MISSING_OR_PLACEHOLDER",""))</x:f>
      </x:c>
      <x:c r="E671" t="str">
        <x:f>IF(D671="","","Hold")</x:f>
      </x:c>
      <x:c r="F671" t="str">
        <x:f>IF(D671="","","Repair the named source field and rerun.")</x:f>
      </x:c>
      <x:c r="G671" t="str">
        <x:f>IF(D671="","",B671&amp;" "&amp;C671&amp;" "&amp;D671)</x:f>
      </x:c>
    </x:row>
    <x:row r="672">
      <x:c r="A672" t="str">
        <x:v>crm</x:v>
      </x:c>
      <x:c r="B672" t="str">
        <x:f>IF('CRM outcomes'!A40="","",'CRM outcomes'!A40)</x:f>
      </x:c>
      <x:c r="C672" t="str">
        <x:f>IF(OR('CRM outcomes'!H40="",'CRM outcomes'!H40="Not applicable"),"qualified_state",IF('CRM outcomes'!I40="","qualified_at",IF(OR('CRM outcomes'!J40="",'CRM outcomes'!J40="Not applicable"),"booked_state",IF('CRM outcomes'!K40="","booked_at",IF(OR('CRM outcomes'!L40="",'CRM outcomes'!L40="Not applicable"),"held_state",IF('CRM outcomes'!M40="","held_at",IF(OR('CRM outcomes'!N40="",'CRM outcomes'!N40="Not applicable"),"opportunity_state","opportunity_at")))))))</x:f>
        <x:v>qualified_state</x:v>
      </x:c>
      <x:c r="D672" t="str">
        <x:f>IF('CRM outcomes'!A40="","",IF(OR('CRM outcomes'!H40="",'CRM outcomes'!J40="",'CRM outcomes'!L40="",'CRM outcomes'!N40="",'CRM outcomes'!H40="Not applicable",'CRM outcomes'!J40="Not applicable",'CRM outcomes'!L40="Not applicable",'CRM outcomes'!N40="Not applicable",'CRM outcomes'!I40="",'CRM outcomes'!K40="",'CRM outcomes'!M40="",'CRM outcomes'!O40=""),"MISSING_OR_PLACEHOLDER",""))</x:f>
      </x:c>
      <x:c r="E672" t="str">
        <x:f>IF(D672="","","Hold")</x:f>
      </x:c>
      <x:c r="F672" t="str">
        <x:f>IF(D672="","","Repair the named source field and rerun.")</x:f>
      </x:c>
      <x:c r="G672" t="str">
        <x:f>IF(D672="","",B672&amp;" "&amp;C672&amp;" "&amp;D672)</x:f>
      </x:c>
    </x:row>
    <x:row r="673">
      <x:c r="A673" t="str">
        <x:v>crm</x:v>
      </x:c>
      <x:c r="B673" t="str">
        <x:f>IF('CRM outcomes'!A41="","",'CRM outcomes'!A41)</x:f>
      </x:c>
      <x:c r="C673" t="str">
        <x:f>IF(OR('CRM outcomes'!H41="",'CRM outcomes'!H41="Not applicable"),"qualified_state",IF('CRM outcomes'!I41="","qualified_at",IF(OR('CRM outcomes'!J41="",'CRM outcomes'!J41="Not applicable"),"booked_state",IF('CRM outcomes'!K41="","booked_at",IF(OR('CRM outcomes'!L41="",'CRM outcomes'!L41="Not applicable"),"held_state",IF('CRM outcomes'!M41="","held_at",IF(OR('CRM outcomes'!N41="",'CRM outcomes'!N41="Not applicable"),"opportunity_state","opportunity_at")))))))</x:f>
        <x:v>qualified_state</x:v>
      </x:c>
      <x:c r="D673" t="str">
        <x:f>IF('CRM outcomes'!A41="","",IF(OR('CRM outcomes'!H41="",'CRM outcomes'!J41="",'CRM outcomes'!L41="",'CRM outcomes'!N41="",'CRM outcomes'!H41="Not applicable",'CRM outcomes'!J41="Not applicable",'CRM outcomes'!L41="Not applicable",'CRM outcomes'!N41="Not applicable",'CRM outcomes'!I41="",'CRM outcomes'!K41="",'CRM outcomes'!M41="",'CRM outcomes'!O41=""),"MISSING_OR_PLACEHOLDER",""))</x:f>
      </x:c>
      <x:c r="E673" t="str">
        <x:f>IF(D673="","","Hold")</x:f>
      </x:c>
      <x:c r="F673" t="str">
        <x:f>IF(D673="","","Repair the named source field and rerun.")</x:f>
      </x:c>
      <x:c r="G673" t="str">
        <x:f>IF(D673="","",B673&amp;" "&amp;C673&amp;" "&amp;D673)</x:f>
      </x:c>
    </x:row>
    <x:row r="674">
      <x:c r="A674" t="str">
        <x:v>crm</x:v>
      </x:c>
      <x:c r="B674" t="str">
        <x:f>IF('CRM outcomes'!A42="","",'CRM outcomes'!A42)</x:f>
      </x:c>
      <x:c r="C674" t="str">
        <x:f>IF(OR('CRM outcomes'!H42="",'CRM outcomes'!H42="Not applicable"),"qualified_state",IF('CRM outcomes'!I42="","qualified_at",IF(OR('CRM outcomes'!J42="",'CRM outcomes'!J42="Not applicable"),"booked_state",IF('CRM outcomes'!K42="","booked_at",IF(OR('CRM outcomes'!L42="",'CRM outcomes'!L42="Not applicable"),"held_state",IF('CRM outcomes'!M42="","held_at",IF(OR('CRM outcomes'!N42="",'CRM outcomes'!N42="Not applicable"),"opportunity_state","opportunity_at")))))))</x:f>
        <x:v>qualified_state</x:v>
      </x:c>
      <x:c r="D674" t="str">
        <x:f>IF('CRM outcomes'!A42="","",IF(OR('CRM outcomes'!H42="",'CRM outcomes'!J42="",'CRM outcomes'!L42="",'CRM outcomes'!N42="",'CRM outcomes'!H42="Not applicable",'CRM outcomes'!J42="Not applicable",'CRM outcomes'!L42="Not applicable",'CRM outcomes'!N42="Not applicable",'CRM outcomes'!I42="",'CRM outcomes'!K42="",'CRM outcomes'!M42="",'CRM outcomes'!O42=""),"MISSING_OR_PLACEHOLDER",""))</x:f>
      </x:c>
      <x:c r="E674" t="str">
        <x:f>IF(D674="","","Hold")</x:f>
      </x:c>
      <x:c r="F674" t="str">
        <x:f>IF(D674="","","Repair the named source field and rerun.")</x:f>
      </x:c>
      <x:c r="G674" t="str">
        <x:f>IF(D674="","",B674&amp;" "&amp;C674&amp;" "&amp;D674)</x:f>
      </x:c>
    </x:row>
    <x:row r="675">
      <x:c r="A675" t="str">
        <x:v>crm</x:v>
      </x:c>
      <x:c r="B675" t="str">
        <x:f>IF('CRM outcomes'!A43="","",'CRM outcomes'!A43)</x:f>
      </x:c>
      <x:c r="C675" t="str">
        <x:f>IF(OR('CRM outcomes'!H43="",'CRM outcomes'!H43="Not applicable"),"qualified_state",IF('CRM outcomes'!I43="","qualified_at",IF(OR('CRM outcomes'!J43="",'CRM outcomes'!J43="Not applicable"),"booked_state",IF('CRM outcomes'!K43="","booked_at",IF(OR('CRM outcomes'!L43="",'CRM outcomes'!L43="Not applicable"),"held_state",IF('CRM outcomes'!M43="","held_at",IF(OR('CRM outcomes'!N43="",'CRM outcomes'!N43="Not applicable"),"opportunity_state","opportunity_at")))))))</x:f>
        <x:v>qualified_state</x:v>
      </x:c>
      <x:c r="D675" t="str">
        <x:f>IF('CRM outcomes'!A43="","",IF(OR('CRM outcomes'!H43="",'CRM outcomes'!J43="",'CRM outcomes'!L43="",'CRM outcomes'!N43="",'CRM outcomes'!H43="Not applicable",'CRM outcomes'!J43="Not applicable",'CRM outcomes'!L43="Not applicable",'CRM outcomes'!N43="Not applicable",'CRM outcomes'!I43="",'CRM outcomes'!K43="",'CRM outcomes'!M43="",'CRM outcomes'!O43=""),"MISSING_OR_PLACEHOLDER",""))</x:f>
      </x:c>
      <x:c r="E675" t="str">
        <x:f>IF(D675="","","Hold")</x:f>
      </x:c>
      <x:c r="F675" t="str">
        <x:f>IF(D675="","","Repair the named source field and rerun.")</x:f>
      </x:c>
      <x:c r="G675" t="str">
        <x:f>IF(D675="","",B675&amp;" "&amp;C675&amp;" "&amp;D675)</x:f>
      </x:c>
    </x:row>
    <x:row r="676">
      <x:c r="A676" t="str">
        <x:v>crm</x:v>
      </x:c>
      <x:c r="B676" t="str">
        <x:f>IF('CRM outcomes'!A44="","",'CRM outcomes'!A44)</x:f>
      </x:c>
      <x:c r="C676" t="str">
        <x:f>IF(OR('CRM outcomes'!H44="",'CRM outcomes'!H44="Not applicable"),"qualified_state",IF('CRM outcomes'!I44="","qualified_at",IF(OR('CRM outcomes'!J44="",'CRM outcomes'!J44="Not applicable"),"booked_state",IF('CRM outcomes'!K44="","booked_at",IF(OR('CRM outcomes'!L44="",'CRM outcomes'!L44="Not applicable"),"held_state",IF('CRM outcomes'!M44="","held_at",IF(OR('CRM outcomes'!N44="",'CRM outcomes'!N44="Not applicable"),"opportunity_state","opportunity_at")))))))</x:f>
        <x:v>qualified_state</x:v>
      </x:c>
      <x:c r="D676" t="str">
        <x:f>IF('CRM outcomes'!A44="","",IF(OR('CRM outcomes'!H44="",'CRM outcomes'!J44="",'CRM outcomes'!L44="",'CRM outcomes'!N44="",'CRM outcomes'!H44="Not applicable",'CRM outcomes'!J44="Not applicable",'CRM outcomes'!L44="Not applicable",'CRM outcomes'!N44="Not applicable",'CRM outcomes'!I44="",'CRM outcomes'!K44="",'CRM outcomes'!M44="",'CRM outcomes'!O44=""),"MISSING_OR_PLACEHOLDER",""))</x:f>
      </x:c>
      <x:c r="E676" t="str">
        <x:f>IF(D676="","","Hold")</x:f>
      </x:c>
      <x:c r="F676" t="str">
        <x:f>IF(D676="","","Repair the named source field and rerun.")</x:f>
      </x:c>
      <x:c r="G676" t="str">
        <x:f>IF(D676="","",B676&amp;" "&amp;C676&amp;" "&amp;D676)</x:f>
      </x:c>
    </x:row>
    <x:row r="677">
      <x:c r="A677" t="str">
        <x:v>crm</x:v>
      </x:c>
      <x:c r="B677" t="str">
        <x:f>IF('CRM outcomes'!A45="","",'CRM outcomes'!A45)</x:f>
      </x:c>
      <x:c r="C677" t="str">
        <x:f>IF(OR('CRM outcomes'!H45="",'CRM outcomes'!H45="Not applicable"),"qualified_state",IF('CRM outcomes'!I45="","qualified_at",IF(OR('CRM outcomes'!J45="",'CRM outcomes'!J45="Not applicable"),"booked_state",IF('CRM outcomes'!K45="","booked_at",IF(OR('CRM outcomes'!L45="",'CRM outcomes'!L45="Not applicable"),"held_state",IF('CRM outcomes'!M45="","held_at",IF(OR('CRM outcomes'!N45="",'CRM outcomes'!N45="Not applicable"),"opportunity_state","opportunity_at")))))))</x:f>
        <x:v>qualified_state</x:v>
      </x:c>
      <x:c r="D677" t="str">
        <x:f>IF('CRM outcomes'!A45="","",IF(OR('CRM outcomes'!H45="",'CRM outcomes'!J45="",'CRM outcomes'!L45="",'CRM outcomes'!N45="",'CRM outcomes'!H45="Not applicable",'CRM outcomes'!J45="Not applicable",'CRM outcomes'!L45="Not applicable",'CRM outcomes'!N45="Not applicable",'CRM outcomes'!I45="",'CRM outcomes'!K45="",'CRM outcomes'!M45="",'CRM outcomes'!O45=""),"MISSING_OR_PLACEHOLDER",""))</x:f>
      </x:c>
      <x:c r="E677" t="str">
        <x:f>IF(D677="","","Hold")</x:f>
      </x:c>
      <x:c r="F677" t="str">
        <x:f>IF(D677="","","Repair the named source field and rerun.")</x:f>
      </x:c>
      <x:c r="G677" t="str">
        <x:f>IF(D677="","",B677&amp;" "&amp;C677&amp;" "&amp;D677)</x:f>
      </x:c>
    </x:row>
    <x:row r="678">
      <x:c r="A678" t="str">
        <x:v>crm</x:v>
      </x:c>
      <x:c r="B678" t="str">
        <x:f>IF('CRM outcomes'!A46="","",'CRM outcomes'!A46)</x:f>
      </x:c>
      <x:c r="C678" t="str">
        <x:f>IF(OR('CRM outcomes'!H46="",'CRM outcomes'!H46="Not applicable"),"qualified_state",IF('CRM outcomes'!I46="","qualified_at",IF(OR('CRM outcomes'!J46="",'CRM outcomes'!J46="Not applicable"),"booked_state",IF('CRM outcomes'!K46="","booked_at",IF(OR('CRM outcomes'!L46="",'CRM outcomes'!L46="Not applicable"),"held_state",IF('CRM outcomes'!M46="","held_at",IF(OR('CRM outcomes'!N46="",'CRM outcomes'!N46="Not applicable"),"opportunity_state","opportunity_at")))))))</x:f>
        <x:v>qualified_state</x:v>
      </x:c>
      <x:c r="D678" t="str">
        <x:f>IF('CRM outcomes'!A46="","",IF(OR('CRM outcomes'!H46="",'CRM outcomes'!J46="",'CRM outcomes'!L46="",'CRM outcomes'!N46="",'CRM outcomes'!H46="Not applicable",'CRM outcomes'!J46="Not applicable",'CRM outcomes'!L46="Not applicable",'CRM outcomes'!N46="Not applicable",'CRM outcomes'!I46="",'CRM outcomes'!K46="",'CRM outcomes'!M46="",'CRM outcomes'!O46=""),"MISSING_OR_PLACEHOLDER",""))</x:f>
      </x:c>
      <x:c r="E678" t="str">
        <x:f>IF(D678="","","Hold")</x:f>
      </x:c>
      <x:c r="F678" t="str">
        <x:f>IF(D678="","","Repair the named source field and rerun.")</x:f>
      </x:c>
      <x:c r="G678" t="str">
        <x:f>IF(D678="","",B678&amp;" "&amp;C678&amp;" "&amp;D678)</x:f>
      </x:c>
    </x:row>
    <x:row r="679">
      <x:c r="A679" t="str">
        <x:v>crm</x:v>
      </x:c>
      <x:c r="B679" t="str">
        <x:f>IF('CRM outcomes'!A47="","",'CRM outcomes'!A47)</x:f>
      </x:c>
      <x:c r="C679" t="str">
        <x:f>IF(OR('CRM outcomes'!H47="",'CRM outcomes'!H47="Not applicable"),"qualified_state",IF('CRM outcomes'!I47="","qualified_at",IF(OR('CRM outcomes'!J47="",'CRM outcomes'!J47="Not applicable"),"booked_state",IF('CRM outcomes'!K47="","booked_at",IF(OR('CRM outcomes'!L47="",'CRM outcomes'!L47="Not applicable"),"held_state",IF('CRM outcomes'!M47="","held_at",IF(OR('CRM outcomes'!N47="",'CRM outcomes'!N47="Not applicable"),"opportunity_state","opportunity_at")))))))</x:f>
        <x:v>qualified_state</x:v>
      </x:c>
      <x:c r="D679" t="str">
        <x:f>IF('CRM outcomes'!A47="","",IF(OR('CRM outcomes'!H47="",'CRM outcomes'!J47="",'CRM outcomes'!L47="",'CRM outcomes'!N47="",'CRM outcomes'!H47="Not applicable",'CRM outcomes'!J47="Not applicable",'CRM outcomes'!L47="Not applicable",'CRM outcomes'!N47="Not applicable",'CRM outcomes'!I47="",'CRM outcomes'!K47="",'CRM outcomes'!M47="",'CRM outcomes'!O47=""),"MISSING_OR_PLACEHOLDER",""))</x:f>
      </x:c>
      <x:c r="E679" t="str">
        <x:f>IF(D679="","","Hold")</x:f>
      </x:c>
      <x:c r="F679" t="str">
        <x:f>IF(D679="","","Repair the named source field and rerun.")</x:f>
      </x:c>
      <x:c r="G679" t="str">
        <x:f>IF(D679="","",B679&amp;" "&amp;C679&amp;" "&amp;D679)</x:f>
      </x:c>
    </x:row>
    <x:row r="680">
      <x:c r="A680" t="str">
        <x:v>crm</x:v>
      </x:c>
      <x:c r="B680" t="str">
        <x:f>IF('CRM outcomes'!A48="","",'CRM outcomes'!A48)</x:f>
      </x:c>
      <x:c r="C680" t="str">
        <x:f>IF(OR('CRM outcomes'!H48="",'CRM outcomes'!H48="Not applicable"),"qualified_state",IF('CRM outcomes'!I48="","qualified_at",IF(OR('CRM outcomes'!J48="",'CRM outcomes'!J48="Not applicable"),"booked_state",IF('CRM outcomes'!K48="","booked_at",IF(OR('CRM outcomes'!L48="",'CRM outcomes'!L48="Not applicable"),"held_state",IF('CRM outcomes'!M48="","held_at",IF(OR('CRM outcomes'!N48="",'CRM outcomes'!N48="Not applicable"),"opportunity_state","opportunity_at")))))))</x:f>
        <x:v>qualified_state</x:v>
      </x:c>
      <x:c r="D680" t="str">
        <x:f>IF('CRM outcomes'!A48="","",IF(OR('CRM outcomes'!H48="",'CRM outcomes'!J48="",'CRM outcomes'!L48="",'CRM outcomes'!N48="",'CRM outcomes'!H48="Not applicable",'CRM outcomes'!J48="Not applicable",'CRM outcomes'!L48="Not applicable",'CRM outcomes'!N48="Not applicable",'CRM outcomes'!I48="",'CRM outcomes'!K48="",'CRM outcomes'!M48="",'CRM outcomes'!O48=""),"MISSING_OR_PLACEHOLDER",""))</x:f>
      </x:c>
      <x:c r="E680" t="str">
        <x:f>IF(D680="","","Hold")</x:f>
      </x:c>
      <x:c r="F680" t="str">
        <x:f>IF(D680="","","Repair the named source field and rerun.")</x:f>
      </x:c>
      <x:c r="G680" t="str">
        <x:f>IF(D680="","",B680&amp;" "&amp;C680&amp;" "&amp;D680)</x:f>
      </x:c>
    </x:row>
    <x:row r="681">
      <x:c r="A681" t="str">
        <x:v>crm</x:v>
      </x:c>
      <x:c r="B681" t="str">
        <x:f>IF('CRM outcomes'!A49="","",'CRM outcomes'!A49)</x:f>
      </x:c>
      <x:c r="C681" t="str">
        <x:f>IF(OR('CRM outcomes'!H49="",'CRM outcomes'!H49="Not applicable"),"qualified_state",IF('CRM outcomes'!I49="","qualified_at",IF(OR('CRM outcomes'!J49="",'CRM outcomes'!J49="Not applicable"),"booked_state",IF('CRM outcomes'!K49="","booked_at",IF(OR('CRM outcomes'!L49="",'CRM outcomes'!L49="Not applicable"),"held_state",IF('CRM outcomes'!M49="","held_at",IF(OR('CRM outcomes'!N49="",'CRM outcomes'!N49="Not applicable"),"opportunity_state","opportunity_at")))))))</x:f>
        <x:v>qualified_state</x:v>
      </x:c>
      <x:c r="D681" t="str">
        <x:f>IF('CRM outcomes'!A49="","",IF(OR('CRM outcomes'!H49="",'CRM outcomes'!J49="",'CRM outcomes'!L49="",'CRM outcomes'!N49="",'CRM outcomes'!H49="Not applicable",'CRM outcomes'!J49="Not applicable",'CRM outcomes'!L49="Not applicable",'CRM outcomes'!N49="Not applicable",'CRM outcomes'!I49="",'CRM outcomes'!K49="",'CRM outcomes'!M49="",'CRM outcomes'!O49=""),"MISSING_OR_PLACEHOLDER",""))</x:f>
      </x:c>
      <x:c r="E681" t="str">
        <x:f>IF(D681="","","Hold")</x:f>
      </x:c>
      <x:c r="F681" t="str">
        <x:f>IF(D681="","","Repair the named source field and rerun.")</x:f>
      </x:c>
      <x:c r="G681" t="str">
        <x:f>IF(D681="","",B681&amp;" "&amp;C681&amp;" "&amp;D681)</x:f>
      </x:c>
    </x:row>
    <x:row r="682">
      <x:c r="A682" t="str">
        <x:v>crm</x:v>
      </x:c>
      <x:c r="B682" t="str">
        <x:f>IF('CRM outcomes'!A50="","",'CRM outcomes'!A50)</x:f>
      </x:c>
      <x:c r="C682" t="str">
        <x:f>IF(OR('CRM outcomes'!H50="",'CRM outcomes'!H50="Not applicable"),"qualified_state",IF('CRM outcomes'!I50="","qualified_at",IF(OR('CRM outcomes'!J50="",'CRM outcomes'!J50="Not applicable"),"booked_state",IF('CRM outcomes'!K50="","booked_at",IF(OR('CRM outcomes'!L50="",'CRM outcomes'!L50="Not applicable"),"held_state",IF('CRM outcomes'!M50="","held_at",IF(OR('CRM outcomes'!N50="",'CRM outcomes'!N50="Not applicable"),"opportunity_state","opportunity_at")))))))</x:f>
        <x:v>qualified_state</x:v>
      </x:c>
      <x:c r="D682" t="str">
        <x:f>IF('CRM outcomes'!A50="","",IF(OR('CRM outcomes'!H50="",'CRM outcomes'!J50="",'CRM outcomes'!L50="",'CRM outcomes'!N50="",'CRM outcomes'!H50="Not applicable",'CRM outcomes'!J50="Not applicable",'CRM outcomes'!L50="Not applicable",'CRM outcomes'!N50="Not applicable",'CRM outcomes'!I50="",'CRM outcomes'!K50="",'CRM outcomes'!M50="",'CRM outcomes'!O50=""),"MISSING_OR_PLACEHOLDER",""))</x:f>
      </x:c>
      <x:c r="E682" t="str">
        <x:f>IF(D682="","","Hold")</x:f>
      </x:c>
      <x:c r="F682" t="str">
        <x:f>IF(D682="","","Repair the named source field and rerun.")</x:f>
      </x:c>
      <x:c r="G682" t="str">
        <x:f>IF(D682="","",B682&amp;" "&amp;C682&amp;" "&amp;D682)</x:f>
      </x:c>
    </x:row>
    <x:row r="683">
      <x:c r="A683" t="str">
        <x:v>crm</x:v>
      </x:c>
      <x:c r="B683" t="str">
        <x:f>IF('CRM outcomes'!A51="","",'CRM outcomes'!A51)</x:f>
      </x:c>
      <x:c r="C683" t="str">
        <x:f>IF(OR('CRM outcomes'!H51="",'CRM outcomes'!H51="Not applicable"),"qualified_state",IF('CRM outcomes'!I51="","qualified_at",IF(OR('CRM outcomes'!J51="",'CRM outcomes'!J51="Not applicable"),"booked_state",IF('CRM outcomes'!K51="","booked_at",IF(OR('CRM outcomes'!L51="",'CRM outcomes'!L51="Not applicable"),"held_state",IF('CRM outcomes'!M51="","held_at",IF(OR('CRM outcomes'!N51="",'CRM outcomes'!N51="Not applicable"),"opportunity_state","opportunity_at")))))))</x:f>
        <x:v>qualified_state</x:v>
      </x:c>
      <x:c r="D683" t="str">
        <x:f>IF('CRM outcomes'!A51="","",IF(OR('CRM outcomes'!H51="",'CRM outcomes'!J51="",'CRM outcomes'!L51="",'CRM outcomes'!N51="",'CRM outcomes'!H51="Not applicable",'CRM outcomes'!J51="Not applicable",'CRM outcomes'!L51="Not applicable",'CRM outcomes'!N51="Not applicable",'CRM outcomes'!I51="",'CRM outcomes'!K51="",'CRM outcomes'!M51="",'CRM outcomes'!O51=""),"MISSING_OR_PLACEHOLDER",""))</x:f>
      </x:c>
      <x:c r="E683" t="str">
        <x:f>IF(D683="","","Hold")</x:f>
      </x:c>
      <x:c r="F683" t="str">
        <x:f>IF(D683="","","Repair the named source field and rerun.")</x:f>
      </x:c>
      <x:c r="G683" t="str">
        <x:f>IF(D683="","",B683&amp;" "&amp;C683&amp;" "&amp;D683)</x:f>
      </x:c>
    </x:row>
    <x:row r="684">
      <x:c r="A684" t="str">
        <x:v>crm</x:v>
      </x:c>
      <x:c r="B684" t="str">
        <x:f>IF('CRM outcomes'!A52="","",'CRM outcomes'!A52)</x:f>
      </x:c>
      <x:c r="C684" t="str">
        <x:f>IF(OR('CRM outcomes'!H52="",'CRM outcomes'!H52="Not applicable"),"qualified_state",IF('CRM outcomes'!I52="","qualified_at",IF(OR('CRM outcomes'!J52="",'CRM outcomes'!J52="Not applicable"),"booked_state",IF('CRM outcomes'!K52="","booked_at",IF(OR('CRM outcomes'!L52="",'CRM outcomes'!L52="Not applicable"),"held_state",IF('CRM outcomes'!M52="","held_at",IF(OR('CRM outcomes'!N52="",'CRM outcomes'!N52="Not applicable"),"opportunity_state","opportunity_at")))))))</x:f>
        <x:v>qualified_state</x:v>
      </x:c>
      <x:c r="D684" t="str">
        <x:f>IF('CRM outcomes'!A52="","",IF(OR('CRM outcomes'!H52="",'CRM outcomes'!J52="",'CRM outcomes'!L52="",'CRM outcomes'!N52="",'CRM outcomes'!H52="Not applicable",'CRM outcomes'!J52="Not applicable",'CRM outcomes'!L52="Not applicable",'CRM outcomes'!N52="Not applicable",'CRM outcomes'!I52="",'CRM outcomes'!K52="",'CRM outcomes'!M52="",'CRM outcomes'!O52=""),"MISSING_OR_PLACEHOLDER",""))</x:f>
      </x:c>
      <x:c r="E684" t="str">
        <x:f>IF(D684="","","Hold")</x:f>
      </x:c>
      <x:c r="F684" t="str">
        <x:f>IF(D684="","","Repair the named source field and rerun.")</x:f>
      </x:c>
      <x:c r="G684" t="str">
        <x:f>IF(D684="","",B684&amp;" "&amp;C684&amp;" "&amp;D684)</x:f>
      </x:c>
    </x:row>
    <x:row r="685">
      <x:c r="A685" t="str">
        <x:v>crm</x:v>
      </x:c>
      <x:c r="B685" t="str">
        <x:f>IF('CRM outcomes'!A53="","",'CRM outcomes'!A53)</x:f>
      </x:c>
      <x:c r="C685" t="str">
        <x:f>IF(OR('CRM outcomes'!H53="",'CRM outcomes'!H53="Not applicable"),"qualified_state",IF('CRM outcomes'!I53="","qualified_at",IF(OR('CRM outcomes'!J53="",'CRM outcomes'!J53="Not applicable"),"booked_state",IF('CRM outcomes'!K53="","booked_at",IF(OR('CRM outcomes'!L53="",'CRM outcomes'!L53="Not applicable"),"held_state",IF('CRM outcomes'!M53="","held_at",IF(OR('CRM outcomes'!N53="",'CRM outcomes'!N53="Not applicable"),"opportunity_state","opportunity_at")))))))</x:f>
        <x:v>qualified_state</x:v>
      </x:c>
      <x:c r="D685" t="str">
        <x:f>IF('CRM outcomes'!A53="","",IF(OR('CRM outcomes'!H53="",'CRM outcomes'!J53="",'CRM outcomes'!L53="",'CRM outcomes'!N53="",'CRM outcomes'!H53="Not applicable",'CRM outcomes'!J53="Not applicable",'CRM outcomes'!L53="Not applicable",'CRM outcomes'!N53="Not applicable",'CRM outcomes'!I53="",'CRM outcomes'!K53="",'CRM outcomes'!M53="",'CRM outcomes'!O53=""),"MISSING_OR_PLACEHOLDER",""))</x:f>
      </x:c>
      <x:c r="E685" t="str">
        <x:f>IF(D685="","","Hold")</x:f>
      </x:c>
      <x:c r="F685" t="str">
        <x:f>IF(D685="","","Repair the named source field and rerun.")</x:f>
      </x:c>
      <x:c r="G685" t="str">
        <x:f>IF(D685="","",B685&amp;" "&amp;C685&amp;" "&amp;D685)</x:f>
      </x:c>
    </x:row>
    <x:row r="686">
      <x:c r="A686" t="str">
        <x:v>crm</x:v>
      </x:c>
      <x:c r="B686" t="str">
        <x:f>IF('CRM outcomes'!A54="","",'CRM outcomes'!A54)</x:f>
      </x:c>
      <x:c r="C686" t="str">
        <x:f>IF(OR('CRM outcomes'!H54="",'CRM outcomes'!H54="Not applicable"),"qualified_state",IF('CRM outcomes'!I54="","qualified_at",IF(OR('CRM outcomes'!J54="",'CRM outcomes'!J54="Not applicable"),"booked_state",IF('CRM outcomes'!K54="","booked_at",IF(OR('CRM outcomes'!L54="",'CRM outcomes'!L54="Not applicable"),"held_state",IF('CRM outcomes'!M54="","held_at",IF(OR('CRM outcomes'!N54="",'CRM outcomes'!N54="Not applicable"),"opportunity_state","opportunity_at")))))))</x:f>
        <x:v>qualified_state</x:v>
      </x:c>
      <x:c r="D686" t="str">
        <x:f>IF('CRM outcomes'!A54="","",IF(OR('CRM outcomes'!H54="",'CRM outcomes'!J54="",'CRM outcomes'!L54="",'CRM outcomes'!N54="",'CRM outcomes'!H54="Not applicable",'CRM outcomes'!J54="Not applicable",'CRM outcomes'!L54="Not applicable",'CRM outcomes'!N54="Not applicable",'CRM outcomes'!I54="",'CRM outcomes'!K54="",'CRM outcomes'!M54="",'CRM outcomes'!O54=""),"MISSING_OR_PLACEHOLDER",""))</x:f>
      </x:c>
      <x:c r="E686" t="str">
        <x:f>IF(D686="","","Hold")</x:f>
      </x:c>
      <x:c r="F686" t="str">
        <x:f>IF(D686="","","Repair the named source field and rerun.")</x:f>
      </x:c>
      <x:c r="G686" t="str">
        <x:f>IF(D686="","",B686&amp;" "&amp;C686&amp;" "&amp;D686)</x:f>
      </x:c>
    </x:row>
    <x:row r="687">
      <x:c r="A687" t="str">
        <x:v>crm</x:v>
      </x:c>
      <x:c r="B687" t="str">
        <x:f>IF('CRM outcomes'!A55="","",'CRM outcomes'!A55)</x:f>
      </x:c>
      <x:c r="C687" t="str">
        <x:f>IF(OR('CRM outcomes'!H55="",'CRM outcomes'!H55="Not applicable"),"qualified_state",IF('CRM outcomes'!I55="","qualified_at",IF(OR('CRM outcomes'!J55="",'CRM outcomes'!J55="Not applicable"),"booked_state",IF('CRM outcomes'!K55="","booked_at",IF(OR('CRM outcomes'!L55="",'CRM outcomes'!L55="Not applicable"),"held_state",IF('CRM outcomes'!M55="","held_at",IF(OR('CRM outcomes'!N55="",'CRM outcomes'!N55="Not applicable"),"opportunity_state","opportunity_at")))))))</x:f>
        <x:v>qualified_state</x:v>
      </x:c>
      <x:c r="D687" t="str">
        <x:f>IF('CRM outcomes'!A55="","",IF(OR('CRM outcomes'!H55="",'CRM outcomes'!J55="",'CRM outcomes'!L55="",'CRM outcomes'!N55="",'CRM outcomes'!H55="Not applicable",'CRM outcomes'!J55="Not applicable",'CRM outcomes'!L55="Not applicable",'CRM outcomes'!N55="Not applicable",'CRM outcomes'!I55="",'CRM outcomes'!K55="",'CRM outcomes'!M55="",'CRM outcomes'!O55=""),"MISSING_OR_PLACEHOLDER",""))</x:f>
      </x:c>
      <x:c r="E687" t="str">
        <x:f>IF(D687="","","Hold")</x:f>
      </x:c>
      <x:c r="F687" t="str">
        <x:f>IF(D687="","","Repair the named source field and rerun.")</x:f>
      </x:c>
      <x:c r="G687" t="str">
        <x:f>IF(D687="","",B687&amp;" "&amp;C687&amp;" "&amp;D687)</x:f>
      </x:c>
    </x:row>
    <x:row r="688">
      <x:c r="A688" t="str">
        <x:v>crm</x:v>
      </x:c>
      <x:c r="B688" t="str">
        <x:f>IF('CRM outcomes'!A56="","",'CRM outcomes'!A56)</x:f>
      </x:c>
      <x:c r="C688" t="str">
        <x:f>IF(OR('CRM outcomes'!H56="",'CRM outcomes'!H56="Not applicable"),"qualified_state",IF('CRM outcomes'!I56="","qualified_at",IF(OR('CRM outcomes'!J56="",'CRM outcomes'!J56="Not applicable"),"booked_state",IF('CRM outcomes'!K56="","booked_at",IF(OR('CRM outcomes'!L56="",'CRM outcomes'!L56="Not applicable"),"held_state",IF('CRM outcomes'!M56="","held_at",IF(OR('CRM outcomes'!N56="",'CRM outcomes'!N56="Not applicable"),"opportunity_state","opportunity_at")))))))</x:f>
        <x:v>qualified_state</x:v>
      </x:c>
      <x:c r="D688" t="str">
        <x:f>IF('CRM outcomes'!A56="","",IF(OR('CRM outcomes'!H56="",'CRM outcomes'!J56="",'CRM outcomes'!L56="",'CRM outcomes'!N56="",'CRM outcomes'!H56="Not applicable",'CRM outcomes'!J56="Not applicable",'CRM outcomes'!L56="Not applicable",'CRM outcomes'!N56="Not applicable",'CRM outcomes'!I56="",'CRM outcomes'!K56="",'CRM outcomes'!M56="",'CRM outcomes'!O56=""),"MISSING_OR_PLACEHOLDER",""))</x:f>
      </x:c>
      <x:c r="E688" t="str">
        <x:f>IF(D688="","","Hold")</x:f>
      </x:c>
      <x:c r="F688" t="str">
        <x:f>IF(D688="","","Repair the named source field and rerun.")</x:f>
      </x:c>
      <x:c r="G688" t="str">
        <x:f>IF(D688="","",B688&amp;" "&amp;C688&amp;" "&amp;D688)</x:f>
      </x:c>
    </x:row>
    <x:row r="689">
      <x:c r="A689" t="str">
        <x:v>crm</x:v>
      </x:c>
      <x:c r="B689" t="str">
        <x:f>IF('CRM outcomes'!A57="","",'CRM outcomes'!A57)</x:f>
      </x:c>
      <x:c r="C689" t="str">
        <x:f>IF(OR('CRM outcomes'!H57="",'CRM outcomes'!H57="Not applicable"),"qualified_state",IF('CRM outcomes'!I57="","qualified_at",IF(OR('CRM outcomes'!J57="",'CRM outcomes'!J57="Not applicable"),"booked_state",IF('CRM outcomes'!K57="","booked_at",IF(OR('CRM outcomes'!L57="",'CRM outcomes'!L57="Not applicable"),"held_state",IF('CRM outcomes'!M57="","held_at",IF(OR('CRM outcomes'!N57="",'CRM outcomes'!N57="Not applicable"),"opportunity_state","opportunity_at")))))))</x:f>
        <x:v>qualified_state</x:v>
      </x:c>
      <x:c r="D689" t="str">
        <x:f>IF('CRM outcomes'!A57="","",IF(OR('CRM outcomes'!H57="",'CRM outcomes'!J57="",'CRM outcomes'!L57="",'CRM outcomes'!N57="",'CRM outcomes'!H57="Not applicable",'CRM outcomes'!J57="Not applicable",'CRM outcomes'!L57="Not applicable",'CRM outcomes'!N57="Not applicable",'CRM outcomes'!I57="",'CRM outcomes'!K57="",'CRM outcomes'!M57="",'CRM outcomes'!O57=""),"MISSING_OR_PLACEHOLDER",""))</x:f>
      </x:c>
      <x:c r="E689" t="str">
        <x:f>IF(D689="","","Hold")</x:f>
      </x:c>
      <x:c r="F689" t="str">
        <x:f>IF(D689="","","Repair the named source field and rerun.")</x:f>
      </x:c>
      <x:c r="G689" t="str">
        <x:f>IF(D689="","",B689&amp;" "&amp;C689&amp;" "&amp;D689)</x:f>
      </x:c>
    </x:row>
    <x:row r="690">
      <x:c r="A690" t="str">
        <x:v>crm</x:v>
      </x:c>
      <x:c r="B690" t="str">
        <x:f>IF('CRM outcomes'!A58="","",'CRM outcomes'!A58)</x:f>
      </x:c>
      <x:c r="C690" t="str">
        <x:f>IF(OR('CRM outcomes'!H58="",'CRM outcomes'!H58="Not applicable"),"qualified_state",IF('CRM outcomes'!I58="","qualified_at",IF(OR('CRM outcomes'!J58="",'CRM outcomes'!J58="Not applicable"),"booked_state",IF('CRM outcomes'!K58="","booked_at",IF(OR('CRM outcomes'!L58="",'CRM outcomes'!L58="Not applicable"),"held_state",IF('CRM outcomes'!M58="","held_at",IF(OR('CRM outcomes'!N58="",'CRM outcomes'!N58="Not applicable"),"opportunity_state","opportunity_at")))))))</x:f>
        <x:v>qualified_state</x:v>
      </x:c>
      <x:c r="D690" t="str">
        <x:f>IF('CRM outcomes'!A58="","",IF(OR('CRM outcomes'!H58="",'CRM outcomes'!J58="",'CRM outcomes'!L58="",'CRM outcomes'!N58="",'CRM outcomes'!H58="Not applicable",'CRM outcomes'!J58="Not applicable",'CRM outcomes'!L58="Not applicable",'CRM outcomes'!N58="Not applicable",'CRM outcomes'!I58="",'CRM outcomes'!K58="",'CRM outcomes'!M58="",'CRM outcomes'!O58=""),"MISSING_OR_PLACEHOLDER",""))</x:f>
      </x:c>
      <x:c r="E690" t="str">
        <x:f>IF(D690="","","Hold")</x:f>
      </x:c>
      <x:c r="F690" t="str">
        <x:f>IF(D690="","","Repair the named source field and rerun.")</x:f>
      </x:c>
      <x:c r="G690" t="str">
        <x:f>IF(D690="","",B690&amp;" "&amp;C690&amp;" "&amp;D690)</x:f>
      </x:c>
    </x:row>
    <x:row r="691">
      <x:c r="A691" t="str">
        <x:v>crm</x:v>
      </x:c>
      <x:c r="B691" t="str">
        <x:f>IF('CRM outcomes'!A59="","",'CRM outcomes'!A59)</x:f>
      </x:c>
      <x:c r="C691" t="str">
        <x:f>IF(OR('CRM outcomes'!H59="",'CRM outcomes'!H59="Not applicable"),"qualified_state",IF('CRM outcomes'!I59="","qualified_at",IF(OR('CRM outcomes'!J59="",'CRM outcomes'!J59="Not applicable"),"booked_state",IF('CRM outcomes'!K59="","booked_at",IF(OR('CRM outcomes'!L59="",'CRM outcomes'!L59="Not applicable"),"held_state",IF('CRM outcomes'!M59="","held_at",IF(OR('CRM outcomes'!N59="",'CRM outcomes'!N59="Not applicable"),"opportunity_state","opportunity_at")))))))</x:f>
        <x:v>qualified_state</x:v>
      </x:c>
      <x:c r="D691" t="str">
        <x:f>IF('CRM outcomes'!A59="","",IF(OR('CRM outcomes'!H59="",'CRM outcomes'!J59="",'CRM outcomes'!L59="",'CRM outcomes'!N59="",'CRM outcomes'!H59="Not applicable",'CRM outcomes'!J59="Not applicable",'CRM outcomes'!L59="Not applicable",'CRM outcomes'!N59="Not applicable",'CRM outcomes'!I59="",'CRM outcomes'!K59="",'CRM outcomes'!M59="",'CRM outcomes'!O59=""),"MISSING_OR_PLACEHOLDER",""))</x:f>
      </x:c>
      <x:c r="E691" t="str">
        <x:f>IF(D691="","","Hold")</x:f>
      </x:c>
      <x:c r="F691" t="str">
        <x:f>IF(D691="","","Repair the named source field and rerun.")</x:f>
      </x:c>
      <x:c r="G691" t="str">
        <x:f>IF(D691="","",B691&amp;" "&amp;C691&amp;" "&amp;D691)</x:f>
      </x:c>
    </x:row>
    <x:row r="692">
      <x:c r="A692" t="str">
        <x:v>crm</x:v>
      </x:c>
      <x:c r="B692" t="str">
        <x:f>IF('CRM outcomes'!A60="","",'CRM outcomes'!A60)</x:f>
      </x:c>
      <x:c r="C692" t="str">
        <x:f>IF(OR('CRM outcomes'!H60="",'CRM outcomes'!H60="Not applicable"),"qualified_state",IF('CRM outcomes'!I60="","qualified_at",IF(OR('CRM outcomes'!J60="",'CRM outcomes'!J60="Not applicable"),"booked_state",IF('CRM outcomes'!K60="","booked_at",IF(OR('CRM outcomes'!L60="",'CRM outcomes'!L60="Not applicable"),"held_state",IF('CRM outcomes'!M60="","held_at",IF(OR('CRM outcomes'!N60="",'CRM outcomes'!N60="Not applicable"),"opportunity_state","opportunity_at")))))))</x:f>
        <x:v>qualified_state</x:v>
      </x:c>
      <x:c r="D692" t="str">
        <x:f>IF('CRM outcomes'!A60="","",IF(OR('CRM outcomes'!H60="",'CRM outcomes'!J60="",'CRM outcomes'!L60="",'CRM outcomes'!N60="",'CRM outcomes'!H60="Not applicable",'CRM outcomes'!J60="Not applicable",'CRM outcomes'!L60="Not applicable",'CRM outcomes'!N60="Not applicable",'CRM outcomes'!I60="",'CRM outcomes'!K60="",'CRM outcomes'!M60="",'CRM outcomes'!O60=""),"MISSING_OR_PLACEHOLDER",""))</x:f>
      </x:c>
      <x:c r="E692" t="str">
        <x:f>IF(D692="","","Hold")</x:f>
      </x:c>
      <x:c r="F692" t="str">
        <x:f>IF(D692="","","Repair the named source field and rerun.")</x:f>
      </x:c>
      <x:c r="G692" t="str">
        <x:f>IF(D692="","",B692&amp;" "&amp;C692&amp;" "&amp;D692)</x:f>
      </x:c>
    </x:row>
    <x:row r="693">
      <x:c r="A693" t="str">
        <x:v>crm</x:v>
      </x:c>
      <x:c r="B693" t="str">
        <x:f>IF('CRM outcomes'!A61="","",'CRM outcomes'!A61)</x:f>
      </x:c>
      <x:c r="C693" t="str">
        <x:f>IF(OR('CRM outcomes'!H61="",'CRM outcomes'!H61="Not applicable"),"qualified_state",IF('CRM outcomes'!I61="","qualified_at",IF(OR('CRM outcomes'!J61="",'CRM outcomes'!J61="Not applicable"),"booked_state",IF('CRM outcomes'!K61="","booked_at",IF(OR('CRM outcomes'!L61="",'CRM outcomes'!L61="Not applicable"),"held_state",IF('CRM outcomes'!M61="","held_at",IF(OR('CRM outcomes'!N61="",'CRM outcomes'!N61="Not applicable"),"opportunity_state","opportunity_at")))))))</x:f>
        <x:v>qualified_state</x:v>
      </x:c>
      <x:c r="D693" t="str">
        <x:f>IF('CRM outcomes'!A61="","",IF(OR('CRM outcomes'!H61="",'CRM outcomes'!J61="",'CRM outcomes'!L61="",'CRM outcomes'!N61="",'CRM outcomes'!H61="Not applicable",'CRM outcomes'!J61="Not applicable",'CRM outcomes'!L61="Not applicable",'CRM outcomes'!N61="Not applicable",'CRM outcomes'!I61="",'CRM outcomes'!K61="",'CRM outcomes'!M61="",'CRM outcomes'!O61=""),"MISSING_OR_PLACEHOLDER",""))</x:f>
      </x:c>
      <x:c r="E693" t="str">
        <x:f>IF(D693="","","Hold")</x:f>
      </x:c>
      <x:c r="F693" t="str">
        <x:f>IF(D693="","","Repair the named source field and rerun.")</x:f>
      </x:c>
      <x:c r="G693" t="str">
        <x:f>IF(D693="","",B693&amp;" "&amp;C693&amp;" "&amp;D693)</x:f>
      </x:c>
    </x:row>
    <x:row r="694">
      <x:c r="A694" t="str">
        <x:v>crm</x:v>
      </x:c>
      <x:c r="B694" t="str">
        <x:f>IF('CRM outcomes'!A62="","",'CRM outcomes'!A62)</x:f>
      </x:c>
      <x:c r="C694" t="str">
        <x:f>IF(OR('CRM outcomes'!H62="",'CRM outcomes'!H62="Not applicable"),"qualified_state",IF('CRM outcomes'!I62="","qualified_at",IF(OR('CRM outcomes'!J62="",'CRM outcomes'!J62="Not applicable"),"booked_state",IF('CRM outcomes'!K62="","booked_at",IF(OR('CRM outcomes'!L62="",'CRM outcomes'!L62="Not applicable"),"held_state",IF('CRM outcomes'!M62="","held_at",IF(OR('CRM outcomes'!N62="",'CRM outcomes'!N62="Not applicable"),"opportunity_state","opportunity_at")))))))</x:f>
        <x:v>qualified_state</x:v>
      </x:c>
      <x:c r="D694" t="str">
        <x:f>IF('CRM outcomes'!A62="","",IF(OR('CRM outcomes'!H62="",'CRM outcomes'!J62="",'CRM outcomes'!L62="",'CRM outcomes'!N62="",'CRM outcomes'!H62="Not applicable",'CRM outcomes'!J62="Not applicable",'CRM outcomes'!L62="Not applicable",'CRM outcomes'!N62="Not applicable",'CRM outcomes'!I62="",'CRM outcomes'!K62="",'CRM outcomes'!M62="",'CRM outcomes'!O62=""),"MISSING_OR_PLACEHOLDER",""))</x:f>
      </x:c>
      <x:c r="E694" t="str">
        <x:f>IF(D694="","","Hold")</x:f>
      </x:c>
      <x:c r="F694" t="str">
        <x:f>IF(D694="","","Repair the named source field and rerun.")</x:f>
      </x:c>
      <x:c r="G694" t="str">
        <x:f>IF(D694="","",B694&amp;" "&amp;C694&amp;" "&amp;D694)</x:f>
      </x:c>
    </x:row>
    <x:row r="695">
      <x:c r="A695" t="str">
        <x:v>crm</x:v>
      </x:c>
      <x:c r="B695" t="str">
        <x:f>IF('CRM outcomes'!A63="","",'CRM outcomes'!A63)</x:f>
      </x:c>
      <x:c r="C695" t="str">
        <x:f>IF(OR('CRM outcomes'!H63="",'CRM outcomes'!H63="Not applicable"),"qualified_state",IF('CRM outcomes'!I63="","qualified_at",IF(OR('CRM outcomes'!J63="",'CRM outcomes'!J63="Not applicable"),"booked_state",IF('CRM outcomes'!K63="","booked_at",IF(OR('CRM outcomes'!L63="",'CRM outcomes'!L63="Not applicable"),"held_state",IF('CRM outcomes'!M63="","held_at",IF(OR('CRM outcomes'!N63="",'CRM outcomes'!N63="Not applicable"),"opportunity_state","opportunity_at")))))))</x:f>
        <x:v>qualified_state</x:v>
      </x:c>
      <x:c r="D695" t="str">
        <x:f>IF('CRM outcomes'!A63="","",IF(OR('CRM outcomes'!H63="",'CRM outcomes'!J63="",'CRM outcomes'!L63="",'CRM outcomes'!N63="",'CRM outcomes'!H63="Not applicable",'CRM outcomes'!J63="Not applicable",'CRM outcomes'!L63="Not applicable",'CRM outcomes'!N63="Not applicable",'CRM outcomes'!I63="",'CRM outcomes'!K63="",'CRM outcomes'!M63="",'CRM outcomes'!O63=""),"MISSING_OR_PLACEHOLDER",""))</x:f>
      </x:c>
      <x:c r="E695" t="str">
        <x:f>IF(D695="","","Hold")</x:f>
      </x:c>
      <x:c r="F695" t="str">
        <x:f>IF(D695="","","Repair the named source field and rerun.")</x:f>
      </x:c>
      <x:c r="G695" t="str">
        <x:f>IF(D695="","",B695&amp;" "&amp;C695&amp;" "&amp;D695)</x:f>
      </x:c>
    </x:row>
    <x:row r="696">
      <x:c r="A696" t="str">
        <x:v>crm</x:v>
      </x:c>
      <x:c r="B696" t="str">
        <x:f>IF('CRM outcomes'!A64="","",'CRM outcomes'!A64)</x:f>
      </x:c>
      <x:c r="C696" t="str">
        <x:f>IF(OR('CRM outcomes'!H64="",'CRM outcomes'!H64="Not applicable"),"qualified_state",IF('CRM outcomes'!I64="","qualified_at",IF(OR('CRM outcomes'!J64="",'CRM outcomes'!J64="Not applicable"),"booked_state",IF('CRM outcomes'!K64="","booked_at",IF(OR('CRM outcomes'!L64="",'CRM outcomes'!L64="Not applicable"),"held_state",IF('CRM outcomes'!M64="","held_at",IF(OR('CRM outcomes'!N64="",'CRM outcomes'!N64="Not applicable"),"opportunity_state","opportunity_at")))))))</x:f>
        <x:v>qualified_state</x:v>
      </x:c>
      <x:c r="D696" t="str">
        <x:f>IF('CRM outcomes'!A64="","",IF(OR('CRM outcomes'!H64="",'CRM outcomes'!J64="",'CRM outcomes'!L64="",'CRM outcomes'!N64="",'CRM outcomes'!H64="Not applicable",'CRM outcomes'!J64="Not applicable",'CRM outcomes'!L64="Not applicable",'CRM outcomes'!N64="Not applicable",'CRM outcomes'!I64="",'CRM outcomes'!K64="",'CRM outcomes'!M64="",'CRM outcomes'!O64=""),"MISSING_OR_PLACEHOLDER",""))</x:f>
      </x:c>
      <x:c r="E696" t="str">
        <x:f>IF(D696="","","Hold")</x:f>
      </x:c>
      <x:c r="F696" t="str">
        <x:f>IF(D696="","","Repair the named source field and rerun.")</x:f>
      </x:c>
      <x:c r="G696" t="str">
        <x:f>IF(D696="","",B696&amp;" "&amp;C696&amp;" "&amp;D696)</x:f>
      </x:c>
    </x:row>
    <x:row r="697">
      <x:c r="A697" t="str">
        <x:v>crm</x:v>
      </x:c>
      <x:c r="B697" t="str">
        <x:f>IF('CRM outcomes'!A65="","",'CRM outcomes'!A65)</x:f>
      </x:c>
      <x:c r="C697" t="str">
        <x:f>IF(OR('CRM outcomes'!H65="",'CRM outcomes'!H65="Not applicable"),"qualified_state",IF('CRM outcomes'!I65="","qualified_at",IF(OR('CRM outcomes'!J65="",'CRM outcomes'!J65="Not applicable"),"booked_state",IF('CRM outcomes'!K65="","booked_at",IF(OR('CRM outcomes'!L65="",'CRM outcomes'!L65="Not applicable"),"held_state",IF('CRM outcomes'!M65="","held_at",IF(OR('CRM outcomes'!N65="",'CRM outcomes'!N65="Not applicable"),"opportunity_state","opportunity_at")))))))</x:f>
        <x:v>qualified_state</x:v>
      </x:c>
      <x:c r="D697" t="str">
        <x:f>IF('CRM outcomes'!A65="","",IF(OR('CRM outcomes'!H65="",'CRM outcomes'!J65="",'CRM outcomes'!L65="",'CRM outcomes'!N65="",'CRM outcomes'!H65="Not applicable",'CRM outcomes'!J65="Not applicable",'CRM outcomes'!L65="Not applicable",'CRM outcomes'!N65="Not applicable",'CRM outcomes'!I65="",'CRM outcomes'!K65="",'CRM outcomes'!M65="",'CRM outcomes'!O65=""),"MISSING_OR_PLACEHOLDER",""))</x:f>
      </x:c>
      <x:c r="E697" t="str">
        <x:f>IF(D697="","","Hold")</x:f>
      </x:c>
      <x:c r="F697" t="str">
        <x:f>IF(D697="","","Repair the named source field and rerun.")</x:f>
      </x:c>
      <x:c r="G697" t="str">
        <x:f>IF(D697="","",B697&amp;" "&amp;C697&amp;" "&amp;D697)</x:f>
      </x:c>
    </x:row>
    <x:row r="698">
      <x:c r="A698" t="str">
        <x:v>crm</x:v>
      </x:c>
      <x:c r="B698" t="str">
        <x:f>IF('CRM outcomes'!A66="","",'CRM outcomes'!A66)</x:f>
      </x:c>
      <x:c r="C698" t="str">
        <x:f>IF(OR('CRM outcomes'!H66="",'CRM outcomes'!H66="Not applicable"),"qualified_state",IF('CRM outcomes'!I66="","qualified_at",IF(OR('CRM outcomes'!J66="",'CRM outcomes'!J66="Not applicable"),"booked_state",IF('CRM outcomes'!K66="","booked_at",IF(OR('CRM outcomes'!L66="",'CRM outcomes'!L66="Not applicable"),"held_state",IF('CRM outcomes'!M66="","held_at",IF(OR('CRM outcomes'!N66="",'CRM outcomes'!N66="Not applicable"),"opportunity_state","opportunity_at")))))))</x:f>
        <x:v>qualified_state</x:v>
      </x:c>
      <x:c r="D698" t="str">
        <x:f>IF('CRM outcomes'!A66="","",IF(OR('CRM outcomes'!H66="",'CRM outcomes'!J66="",'CRM outcomes'!L66="",'CRM outcomes'!N66="",'CRM outcomes'!H66="Not applicable",'CRM outcomes'!J66="Not applicable",'CRM outcomes'!L66="Not applicable",'CRM outcomes'!N66="Not applicable",'CRM outcomes'!I66="",'CRM outcomes'!K66="",'CRM outcomes'!M66="",'CRM outcomes'!O66=""),"MISSING_OR_PLACEHOLDER",""))</x:f>
      </x:c>
      <x:c r="E698" t="str">
        <x:f>IF(D698="","","Hold")</x:f>
      </x:c>
      <x:c r="F698" t="str">
        <x:f>IF(D698="","","Repair the named source field and rerun.")</x:f>
      </x:c>
      <x:c r="G698" t="str">
        <x:f>IF(D698="","",B698&amp;" "&amp;C698&amp;" "&amp;D698)</x:f>
      </x:c>
    </x:row>
    <x:row r="699">
      <x:c r="A699" t="str">
        <x:v>crm</x:v>
      </x:c>
      <x:c r="B699" t="str">
        <x:f>IF('CRM outcomes'!A67="","",'CRM outcomes'!A67)</x:f>
      </x:c>
      <x:c r="C699" t="str">
        <x:f>IF(OR('CRM outcomes'!H67="",'CRM outcomes'!H67="Not applicable"),"qualified_state",IF('CRM outcomes'!I67="","qualified_at",IF(OR('CRM outcomes'!J67="",'CRM outcomes'!J67="Not applicable"),"booked_state",IF('CRM outcomes'!K67="","booked_at",IF(OR('CRM outcomes'!L67="",'CRM outcomes'!L67="Not applicable"),"held_state",IF('CRM outcomes'!M67="","held_at",IF(OR('CRM outcomes'!N67="",'CRM outcomes'!N67="Not applicable"),"opportunity_state","opportunity_at")))))))</x:f>
        <x:v>qualified_state</x:v>
      </x:c>
      <x:c r="D699" t="str">
        <x:f>IF('CRM outcomes'!A67="","",IF(OR('CRM outcomes'!H67="",'CRM outcomes'!J67="",'CRM outcomes'!L67="",'CRM outcomes'!N67="",'CRM outcomes'!H67="Not applicable",'CRM outcomes'!J67="Not applicable",'CRM outcomes'!L67="Not applicable",'CRM outcomes'!N67="Not applicable",'CRM outcomes'!I67="",'CRM outcomes'!K67="",'CRM outcomes'!M67="",'CRM outcomes'!O67=""),"MISSING_OR_PLACEHOLDER",""))</x:f>
      </x:c>
      <x:c r="E699" t="str">
        <x:f>IF(D699="","","Hold")</x:f>
      </x:c>
      <x:c r="F699" t="str">
        <x:f>IF(D699="","","Repair the named source field and rerun.")</x:f>
      </x:c>
      <x:c r="G699" t="str">
        <x:f>IF(D699="","",B699&amp;" "&amp;C699&amp;" "&amp;D699)</x:f>
      </x:c>
    </x:row>
    <x:row r="700">
      <x:c r="A700" t="str">
        <x:v>crm</x:v>
      </x:c>
      <x:c r="B700" t="str">
        <x:f>IF('CRM outcomes'!A68="","",'CRM outcomes'!A68)</x:f>
      </x:c>
      <x:c r="C700" t="str">
        <x:f>IF(OR('CRM outcomes'!H68="",'CRM outcomes'!H68="Not applicable"),"qualified_state",IF('CRM outcomes'!I68="","qualified_at",IF(OR('CRM outcomes'!J68="",'CRM outcomes'!J68="Not applicable"),"booked_state",IF('CRM outcomes'!K68="","booked_at",IF(OR('CRM outcomes'!L68="",'CRM outcomes'!L68="Not applicable"),"held_state",IF('CRM outcomes'!M68="","held_at",IF(OR('CRM outcomes'!N68="",'CRM outcomes'!N68="Not applicable"),"opportunity_state","opportunity_at")))))))</x:f>
        <x:v>qualified_state</x:v>
      </x:c>
      <x:c r="D700" t="str">
        <x:f>IF('CRM outcomes'!A68="","",IF(OR('CRM outcomes'!H68="",'CRM outcomes'!J68="",'CRM outcomes'!L68="",'CRM outcomes'!N68="",'CRM outcomes'!H68="Not applicable",'CRM outcomes'!J68="Not applicable",'CRM outcomes'!L68="Not applicable",'CRM outcomes'!N68="Not applicable",'CRM outcomes'!I68="",'CRM outcomes'!K68="",'CRM outcomes'!M68="",'CRM outcomes'!O68=""),"MISSING_OR_PLACEHOLDER",""))</x:f>
      </x:c>
      <x:c r="E700" t="str">
        <x:f>IF(D700="","","Hold")</x:f>
      </x:c>
      <x:c r="F700" t="str">
        <x:f>IF(D700="","","Repair the named source field and rerun.")</x:f>
      </x:c>
      <x:c r="G700" t="str">
        <x:f>IF(D700="","",B700&amp;" "&amp;C700&amp;" "&amp;D700)</x:f>
      </x:c>
    </x:row>
    <x:row r="701">
      <x:c r="A701" t="str">
        <x:v>crm</x:v>
      </x:c>
      <x:c r="B701" t="str">
        <x:f>IF('CRM outcomes'!A69="","",'CRM outcomes'!A69)</x:f>
      </x:c>
      <x:c r="C701" t="str">
        <x:f>IF(OR('CRM outcomes'!H69="",'CRM outcomes'!H69="Not applicable"),"qualified_state",IF('CRM outcomes'!I69="","qualified_at",IF(OR('CRM outcomes'!J69="",'CRM outcomes'!J69="Not applicable"),"booked_state",IF('CRM outcomes'!K69="","booked_at",IF(OR('CRM outcomes'!L69="",'CRM outcomes'!L69="Not applicable"),"held_state",IF('CRM outcomes'!M69="","held_at",IF(OR('CRM outcomes'!N69="",'CRM outcomes'!N69="Not applicable"),"opportunity_state","opportunity_at")))))))</x:f>
        <x:v>qualified_state</x:v>
      </x:c>
      <x:c r="D701" t="str">
        <x:f>IF('CRM outcomes'!A69="","",IF(OR('CRM outcomes'!H69="",'CRM outcomes'!J69="",'CRM outcomes'!L69="",'CRM outcomes'!N69="",'CRM outcomes'!H69="Not applicable",'CRM outcomes'!J69="Not applicable",'CRM outcomes'!L69="Not applicable",'CRM outcomes'!N69="Not applicable",'CRM outcomes'!I69="",'CRM outcomes'!K69="",'CRM outcomes'!M69="",'CRM outcomes'!O69=""),"MISSING_OR_PLACEHOLDER",""))</x:f>
      </x:c>
      <x:c r="E701" t="str">
        <x:f>IF(D701="","","Hold")</x:f>
      </x:c>
      <x:c r="F701" t="str">
        <x:f>IF(D701="","","Repair the named source field and rerun.")</x:f>
      </x:c>
      <x:c r="G701" t="str">
        <x:f>IF(D701="","",B701&amp;" "&amp;C701&amp;" "&amp;D701)</x:f>
      </x:c>
    </x:row>
    <x:row r="702">
      <x:c r="A702" t="str">
        <x:v>crm</x:v>
      </x:c>
      <x:c r="B702" t="str">
        <x:f>IF('CRM outcomes'!A70="","",'CRM outcomes'!A70)</x:f>
      </x:c>
      <x:c r="C702" t="str">
        <x:f>IF(OR('CRM outcomes'!H70="",'CRM outcomes'!H70="Not applicable"),"qualified_state",IF('CRM outcomes'!I70="","qualified_at",IF(OR('CRM outcomes'!J70="",'CRM outcomes'!J70="Not applicable"),"booked_state",IF('CRM outcomes'!K70="","booked_at",IF(OR('CRM outcomes'!L70="",'CRM outcomes'!L70="Not applicable"),"held_state",IF('CRM outcomes'!M70="","held_at",IF(OR('CRM outcomes'!N70="",'CRM outcomes'!N70="Not applicable"),"opportunity_state","opportunity_at")))))))</x:f>
        <x:v>qualified_state</x:v>
      </x:c>
      <x:c r="D702" t="str">
        <x:f>IF('CRM outcomes'!A70="","",IF(OR('CRM outcomes'!H70="",'CRM outcomes'!J70="",'CRM outcomes'!L70="",'CRM outcomes'!N70="",'CRM outcomes'!H70="Not applicable",'CRM outcomes'!J70="Not applicable",'CRM outcomes'!L70="Not applicable",'CRM outcomes'!N70="Not applicable",'CRM outcomes'!I70="",'CRM outcomes'!K70="",'CRM outcomes'!M70="",'CRM outcomes'!O70=""),"MISSING_OR_PLACEHOLDER",""))</x:f>
      </x:c>
      <x:c r="E702" t="str">
        <x:f>IF(D702="","","Hold")</x:f>
      </x:c>
      <x:c r="F702" t="str">
        <x:f>IF(D702="","","Repair the named source field and rerun.")</x:f>
      </x:c>
      <x:c r="G702" t="str">
        <x:f>IF(D702="","",B702&amp;" "&amp;C702&amp;" "&amp;D702)</x:f>
      </x:c>
    </x:row>
    <x:row r="703">
      <x:c r="A703" t="str">
        <x:v>crm</x:v>
      </x:c>
      <x:c r="B703" t="str">
        <x:f>IF('CRM outcomes'!A71="","",'CRM outcomes'!A71)</x:f>
      </x:c>
      <x:c r="C703" t="str">
        <x:f>IF(OR('CRM outcomes'!H71="",'CRM outcomes'!H71="Not applicable"),"qualified_state",IF('CRM outcomes'!I71="","qualified_at",IF(OR('CRM outcomes'!J71="",'CRM outcomes'!J71="Not applicable"),"booked_state",IF('CRM outcomes'!K71="","booked_at",IF(OR('CRM outcomes'!L71="",'CRM outcomes'!L71="Not applicable"),"held_state",IF('CRM outcomes'!M71="","held_at",IF(OR('CRM outcomes'!N71="",'CRM outcomes'!N71="Not applicable"),"opportunity_state","opportunity_at")))))))</x:f>
        <x:v>qualified_state</x:v>
      </x:c>
      <x:c r="D703" t="str">
        <x:f>IF('CRM outcomes'!A71="","",IF(OR('CRM outcomes'!H71="",'CRM outcomes'!J71="",'CRM outcomes'!L71="",'CRM outcomes'!N71="",'CRM outcomes'!H71="Not applicable",'CRM outcomes'!J71="Not applicable",'CRM outcomes'!L71="Not applicable",'CRM outcomes'!N71="Not applicable",'CRM outcomes'!I71="",'CRM outcomes'!K71="",'CRM outcomes'!M71="",'CRM outcomes'!O71=""),"MISSING_OR_PLACEHOLDER",""))</x:f>
      </x:c>
      <x:c r="E703" t="str">
        <x:f>IF(D703="","","Hold")</x:f>
      </x:c>
      <x:c r="F703" t="str">
        <x:f>IF(D703="","","Repair the named source field and rerun.")</x:f>
      </x:c>
      <x:c r="G703" t="str">
        <x:f>IF(D703="","",B703&amp;" "&amp;C703&amp;" "&amp;D703)</x:f>
      </x:c>
    </x:row>
    <x:row r="704">
      <x:c r="A704" t="str">
        <x:v>crm</x:v>
      </x:c>
      <x:c r="B704" t="str">
        <x:f>IF('CRM outcomes'!A72="","",'CRM outcomes'!A72)</x:f>
      </x:c>
      <x:c r="C704" t="str">
        <x:f>IF(OR('CRM outcomes'!H72="",'CRM outcomes'!H72="Not applicable"),"qualified_state",IF('CRM outcomes'!I72="","qualified_at",IF(OR('CRM outcomes'!J72="",'CRM outcomes'!J72="Not applicable"),"booked_state",IF('CRM outcomes'!K72="","booked_at",IF(OR('CRM outcomes'!L72="",'CRM outcomes'!L72="Not applicable"),"held_state",IF('CRM outcomes'!M72="","held_at",IF(OR('CRM outcomes'!N72="",'CRM outcomes'!N72="Not applicable"),"opportunity_state","opportunity_at")))))))</x:f>
        <x:v>qualified_state</x:v>
      </x:c>
      <x:c r="D704" t="str">
        <x:f>IF('CRM outcomes'!A72="","",IF(OR('CRM outcomes'!H72="",'CRM outcomes'!J72="",'CRM outcomes'!L72="",'CRM outcomes'!N72="",'CRM outcomes'!H72="Not applicable",'CRM outcomes'!J72="Not applicable",'CRM outcomes'!L72="Not applicable",'CRM outcomes'!N72="Not applicable",'CRM outcomes'!I72="",'CRM outcomes'!K72="",'CRM outcomes'!M72="",'CRM outcomes'!O72=""),"MISSING_OR_PLACEHOLDER",""))</x:f>
      </x:c>
      <x:c r="E704" t="str">
        <x:f>IF(D704="","","Hold")</x:f>
      </x:c>
      <x:c r="F704" t="str">
        <x:f>IF(D704="","","Repair the named source field and rerun.")</x:f>
      </x:c>
      <x:c r="G704" t="str">
        <x:f>IF(D704="","",B704&amp;" "&amp;C704&amp;" "&amp;D704)</x:f>
      </x:c>
    </x:row>
    <x:row r="705">
      <x:c r="A705" t="str">
        <x:v>crm</x:v>
      </x:c>
      <x:c r="B705" t="str">
        <x:f>IF('CRM outcomes'!A73="","",'CRM outcomes'!A73)</x:f>
      </x:c>
      <x:c r="C705" t="str">
        <x:f>IF(OR('CRM outcomes'!H73="",'CRM outcomes'!H73="Not applicable"),"qualified_state",IF('CRM outcomes'!I73="","qualified_at",IF(OR('CRM outcomes'!J73="",'CRM outcomes'!J73="Not applicable"),"booked_state",IF('CRM outcomes'!K73="","booked_at",IF(OR('CRM outcomes'!L73="",'CRM outcomes'!L73="Not applicable"),"held_state",IF('CRM outcomes'!M73="","held_at",IF(OR('CRM outcomes'!N73="",'CRM outcomes'!N73="Not applicable"),"opportunity_state","opportunity_at")))))))</x:f>
        <x:v>qualified_state</x:v>
      </x:c>
      <x:c r="D705" t="str">
        <x:f>IF('CRM outcomes'!A73="","",IF(OR('CRM outcomes'!H73="",'CRM outcomes'!J73="",'CRM outcomes'!L73="",'CRM outcomes'!N73="",'CRM outcomes'!H73="Not applicable",'CRM outcomes'!J73="Not applicable",'CRM outcomes'!L73="Not applicable",'CRM outcomes'!N73="Not applicable",'CRM outcomes'!I73="",'CRM outcomes'!K73="",'CRM outcomes'!M73="",'CRM outcomes'!O73=""),"MISSING_OR_PLACEHOLDER",""))</x:f>
      </x:c>
      <x:c r="E705" t="str">
        <x:f>IF(D705="","","Hold")</x:f>
      </x:c>
      <x:c r="F705" t="str">
        <x:f>IF(D705="","","Repair the named source field and rerun.")</x:f>
      </x:c>
      <x:c r="G705" t="str">
        <x:f>IF(D705="","",B705&amp;" "&amp;C705&amp;" "&amp;D705)</x:f>
      </x:c>
    </x:row>
    <x:row r="706">
      <x:c r="A706" t="str">
        <x:v>crm</x:v>
      </x:c>
      <x:c r="B706" t="str">
        <x:f>IF('CRM outcomes'!A74="","",'CRM outcomes'!A74)</x:f>
      </x:c>
      <x:c r="C706" t="str">
        <x:f>IF(OR('CRM outcomes'!H74="",'CRM outcomes'!H74="Not applicable"),"qualified_state",IF('CRM outcomes'!I74="","qualified_at",IF(OR('CRM outcomes'!J74="",'CRM outcomes'!J74="Not applicable"),"booked_state",IF('CRM outcomes'!K74="","booked_at",IF(OR('CRM outcomes'!L74="",'CRM outcomes'!L74="Not applicable"),"held_state",IF('CRM outcomes'!M74="","held_at",IF(OR('CRM outcomes'!N74="",'CRM outcomes'!N74="Not applicable"),"opportunity_state","opportunity_at")))))))</x:f>
        <x:v>qualified_state</x:v>
      </x:c>
      <x:c r="D706" t="str">
        <x:f>IF('CRM outcomes'!A74="","",IF(OR('CRM outcomes'!H74="",'CRM outcomes'!J74="",'CRM outcomes'!L74="",'CRM outcomes'!N74="",'CRM outcomes'!H74="Not applicable",'CRM outcomes'!J74="Not applicable",'CRM outcomes'!L74="Not applicable",'CRM outcomes'!N74="Not applicable",'CRM outcomes'!I74="",'CRM outcomes'!K74="",'CRM outcomes'!M74="",'CRM outcomes'!O74=""),"MISSING_OR_PLACEHOLDER",""))</x:f>
      </x:c>
      <x:c r="E706" t="str">
        <x:f>IF(D706="","","Hold")</x:f>
      </x:c>
      <x:c r="F706" t="str">
        <x:f>IF(D706="","","Repair the named source field and rerun.")</x:f>
      </x:c>
      <x:c r="G706" t="str">
        <x:f>IF(D706="","",B706&amp;" "&amp;C706&amp;" "&amp;D706)</x:f>
      </x:c>
    </x:row>
    <x:row r="707">
      <x:c r="A707" t="str">
        <x:v>crm</x:v>
      </x:c>
      <x:c r="B707" t="str">
        <x:f>IF('CRM outcomes'!A75="","",'CRM outcomes'!A75)</x:f>
      </x:c>
      <x:c r="C707" t="str">
        <x:f>IF(OR('CRM outcomes'!H75="",'CRM outcomes'!H75="Not applicable"),"qualified_state",IF('CRM outcomes'!I75="","qualified_at",IF(OR('CRM outcomes'!J75="",'CRM outcomes'!J75="Not applicable"),"booked_state",IF('CRM outcomes'!K75="","booked_at",IF(OR('CRM outcomes'!L75="",'CRM outcomes'!L75="Not applicable"),"held_state",IF('CRM outcomes'!M75="","held_at",IF(OR('CRM outcomes'!N75="",'CRM outcomes'!N75="Not applicable"),"opportunity_state","opportunity_at")))))))</x:f>
        <x:v>qualified_state</x:v>
      </x:c>
      <x:c r="D707" t="str">
        <x:f>IF('CRM outcomes'!A75="","",IF(OR('CRM outcomes'!H75="",'CRM outcomes'!J75="",'CRM outcomes'!L75="",'CRM outcomes'!N75="",'CRM outcomes'!H75="Not applicable",'CRM outcomes'!J75="Not applicable",'CRM outcomes'!L75="Not applicable",'CRM outcomes'!N75="Not applicable",'CRM outcomes'!I75="",'CRM outcomes'!K75="",'CRM outcomes'!M75="",'CRM outcomes'!O75=""),"MISSING_OR_PLACEHOLDER",""))</x:f>
      </x:c>
      <x:c r="E707" t="str">
        <x:f>IF(D707="","","Hold")</x:f>
      </x:c>
      <x:c r="F707" t="str">
        <x:f>IF(D707="","","Repair the named source field and rerun.")</x:f>
      </x:c>
      <x:c r="G707" t="str">
        <x:f>IF(D707="","",B707&amp;" "&amp;C707&amp;" "&amp;D707)</x:f>
      </x:c>
    </x:row>
    <x:row r="708">
      <x:c r="A708" t="str">
        <x:v>crm</x:v>
      </x:c>
      <x:c r="B708" t="str">
        <x:f>IF('CRM outcomes'!A76="","",'CRM outcomes'!A76)</x:f>
      </x:c>
      <x:c r="C708" t="str">
        <x:f>IF(OR('CRM outcomes'!H76="",'CRM outcomes'!H76="Not applicable"),"qualified_state",IF('CRM outcomes'!I76="","qualified_at",IF(OR('CRM outcomes'!J76="",'CRM outcomes'!J76="Not applicable"),"booked_state",IF('CRM outcomes'!K76="","booked_at",IF(OR('CRM outcomes'!L76="",'CRM outcomes'!L76="Not applicable"),"held_state",IF('CRM outcomes'!M76="","held_at",IF(OR('CRM outcomes'!N76="",'CRM outcomes'!N76="Not applicable"),"opportunity_state","opportunity_at")))))))</x:f>
        <x:v>qualified_state</x:v>
      </x:c>
      <x:c r="D708" t="str">
        <x:f>IF('CRM outcomes'!A76="","",IF(OR('CRM outcomes'!H76="",'CRM outcomes'!J76="",'CRM outcomes'!L76="",'CRM outcomes'!N76="",'CRM outcomes'!H76="Not applicable",'CRM outcomes'!J76="Not applicable",'CRM outcomes'!L76="Not applicable",'CRM outcomes'!N76="Not applicable",'CRM outcomes'!I76="",'CRM outcomes'!K76="",'CRM outcomes'!M76="",'CRM outcomes'!O76=""),"MISSING_OR_PLACEHOLDER",""))</x:f>
      </x:c>
      <x:c r="E708" t="str">
        <x:f>IF(D708="","","Hold")</x:f>
      </x:c>
      <x:c r="F708" t="str">
        <x:f>IF(D708="","","Repair the named source field and rerun.")</x:f>
      </x:c>
      <x:c r="G708" t="str">
        <x:f>IF(D708="","",B708&amp;" "&amp;C708&amp;" "&amp;D708)</x:f>
      </x:c>
    </x:row>
    <x:row r="709">
      <x:c r="A709" t="str">
        <x:v>crm</x:v>
      </x:c>
      <x:c r="B709" t="str">
        <x:f>IF('CRM outcomes'!A77="","",'CRM outcomes'!A77)</x:f>
      </x:c>
      <x:c r="C709" t="str">
        <x:f>IF(OR('CRM outcomes'!H77="",'CRM outcomes'!H77="Not applicable"),"qualified_state",IF('CRM outcomes'!I77="","qualified_at",IF(OR('CRM outcomes'!J77="",'CRM outcomes'!J77="Not applicable"),"booked_state",IF('CRM outcomes'!K77="","booked_at",IF(OR('CRM outcomes'!L77="",'CRM outcomes'!L77="Not applicable"),"held_state",IF('CRM outcomes'!M77="","held_at",IF(OR('CRM outcomes'!N77="",'CRM outcomes'!N77="Not applicable"),"opportunity_state","opportunity_at")))))))</x:f>
        <x:v>qualified_state</x:v>
      </x:c>
      <x:c r="D709" t="str">
        <x:f>IF('CRM outcomes'!A77="","",IF(OR('CRM outcomes'!H77="",'CRM outcomes'!J77="",'CRM outcomes'!L77="",'CRM outcomes'!N77="",'CRM outcomes'!H77="Not applicable",'CRM outcomes'!J77="Not applicable",'CRM outcomes'!L77="Not applicable",'CRM outcomes'!N77="Not applicable",'CRM outcomes'!I77="",'CRM outcomes'!K77="",'CRM outcomes'!M77="",'CRM outcomes'!O77=""),"MISSING_OR_PLACEHOLDER",""))</x:f>
      </x:c>
      <x:c r="E709" t="str">
        <x:f>IF(D709="","","Hold")</x:f>
      </x:c>
      <x:c r="F709" t="str">
        <x:f>IF(D709="","","Repair the named source field and rerun.")</x:f>
      </x:c>
      <x:c r="G709" t="str">
        <x:f>IF(D709="","",B709&amp;" "&amp;C709&amp;" "&amp;D709)</x:f>
      </x:c>
    </x:row>
    <x:row r="710">
      <x:c r="A710" t="str">
        <x:v>crm</x:v>
      </x:c>
      <x:c r="B710" t="str">
        <x:f>IF('CRM outcomes'!A78="","",'CRM outcomes'!A78)</x:f>
      </x:c>
      <x:c r="C710" t="str">
        <x:f>IF(OR('CRM outcomes'!H78="",'CRM outcomes'!H78="Not applicable"),"qualified_state",IF('CRM outcomes'!I78="","qualified_at",IF(OR('CRM outcomes'!J78="",'CRM outcomes'!J78="Not applicable"),"booked_state",IF('CRM outcomes'!K78="","booked_at",IF(OR('CRM outcomes'!L78="",'CRM outcomes'!L78="Not applicable"),"held_state",IF('CRM outcomes'!M78="","held_at",IF(OR('CRM outcomes'!N78="",'CRM outcomes'!N78="Not applicable"),"opportunity_state","opportunity_at")))))))</x:f>
        <x:v>qualified_state</x:v>
      </x:c>
      <x:c r="D710" t="str">
        <x:f>IF('CRM outcomes'!A78="","",IF(OR('CRM outcomes'!H78="",'CRM outcomes'!J78="",'CRM outcomes'!L78="",'CRM outcomes'!N78="",'CRM outcomes'!H78="Not applicable",'CRM outcomes'!J78="Not applicable",'CRM outcomes'!L78="Not applicable",'CRM outcomes'!N78="Not applicable",'CRM outcomes'!I78="",'CRM outcomes'!K78="",'CRM outcomes'!M78="",'CRM outcomes'!O78=""),"MISSING_OR_PLACEHOLDER",""))</x:f>
      </x:c>
      <x:c r="E710" t="str">
        <x:f>IF(D710="","","Hold")</x:f>
      </x:c>
      <x:c r="F710" t="str">
        <x:f>IF(D710="","","Repair the named source field and rerun.")</x:f>
      </x:c>
      <x:c r="G710" t="str">
        <x:f>IF(D710="","",B710&amp;" "&amp;C710&amp;" "&amp;D710)</x:f>
      </x:c>
    </x:row>
    <x:row r="711">
      <x:c r="A711" t="str">
        <x:v>crm</x:v>
      </x:c>
      <x:c r="B711" t="str">
        <x:f>IF('CRM outcomes'!A79="","",'CRM outcomes'!A79)</x:f>
      </x:c>
      <x:c r="C711" t="str">
        <x:f>IF(OR('CRM outcomes'!H79="",'CRM outcomes'!H79="Not applicable"),"qualified_state",IF('CRM outcomes'!I79="","qualified_at",IF(OR('CRM outcomes'!J79="",'CRM outcomes'!J79="Not applicable"),"booked_state",IF('CRM outcomes'!K79="","booked_at",IF(OR('CRM outcomes'!L79="",'CRM outcomes'!L79="Not applicable"),"held_state",IF('CRM outcomes'!M79="","held_at",IF(OR('CRM outcomes'!N79="",'CRM outcomes'!N79="Not applicable"),"opportunity_state","opportunity_at")))))))</x:f>
        <x:v>qualified_state</x:v>
      </x:c>
      <x:c r="D711" t="str">
        <x:f>IF('CRM outcomes'!A79="","",IF(OR('CRM outcomes'!H79="",'CRM outcomes'!J79="",'CRM outcomes'!L79="",'CRM outcomes'!N79="",'CRM outcomes'!H79="Not applicable",'CRM outcomes'!J79="Not applicable",'CRM outcomes'!L79="Not applicable",'CRM outcomes'!N79="Not applicable",'CRM outcomes'!I79="",'CRM outcomes'!K79="",'CRM outcomes'!M79="",'CRM outcomes'!O79=""),"MISSING_OR_PLACEHOLDER",""))</x:f>
      </x:c>
      <x:c r="E711" t="str">
        <x:f>IF(D711="","","Hold")</x:f>
      </x:c>
      <x:c r="F711" t="str">
        <x:f>IF(D711="","","Repair the named source field and rerun.")</x:f>
      </x:c>
      <x:c r="G711" t="str">
        <x:f>IF(D711="","",B711&amp;" "&amp;C711&amp;" "&amp;D711)</x:f>
      </x:c>
    </x:row>
    <x:row r="712">
      <x:c r="A712" t="str">
        <x:v>crm</x:v>
      </x:c>
      <x:c r="B712" t="str">
        <x:f>IF('CRM outcomes'!A80="","",'CRM outcomes'!A80)</x:f>
      </x:c>
      <x:c r="C712" t="str">
        <x:f>IF(OR('CRM outcomes'!H80="",'CRM outcomes'!H80="Not applicable"),"qualified_state",IF('CRM outcomes'!I80="","qualified_at",IF(OR('CRM outcomes'!J80="",'CRM outcomes'!J80="Not applicable"),"booked_state",IF('CRM outcomes'!K80="","booked_at",IF(OR('CRM outcomes'!L80="",'CRM outcomes'!L80="Not applicable"),"held_state",IF('CRM outcomes'!M80="","held_at",IF(OR('CRM outcomes'!N80="",'CRM outcomes'!N80="Not applicable"),"opportunity_state","opportunity_at")))))))</x:f>
        <x:v>qualified_state</x:v>
      </x:c>
      <x:c r="D712" t="str">
        <x:f>IF('CRM outcomes'!A80="","",IF(OR('CRM outcomes'!H80="",'CRM outcomes'!J80="",'CRM outcomes'!L80="",'CRM outcomes'!N80="",'CRM outcomes'!H80="Not applicable",'CRM outcomes'!J80="Not applicable",'CRM outcomes'!L80="Not applicable",'CRM outcomes'!N80="Not applicable",'CRM outcomes'!I80="",'CRM outcomes'!K80="",'CRM outcomes'!M80="",'CRM outcomes'!O80=""),"MISSING_OR_PLACEHOLDER",""))</x:f>
      </x:c>
      <x:c r="E712" t="str">
        <x:f>IF(D712="","","Hold")</x:f>
      </x:c>
      <x:c r="F712" t="str">
        <x:f>IF(D712="","","Repair the named source field and rerun.")</x:f>
      </x:c>
      <x:c r="G712" t="str">
        <x:f>IF(D712="","",B712&amp;" "&amp;C712&amp;" "&amp;D712)</x:f>
      </x:c>
    </x:row>
    <x:row r="713">
      <x:c r="A713" t="str">
        <x:v>crm</x:v>
      </x:c>
      <x:c r="B713" t="str">
        <x:f>IF('CRM outcomes'!A81="","",'CRM outcomes'!A81)</x:f>
      </x:c>
      <x:c r="C713" t="str">
        <x:f>IF(OR('CRM outcomes'!H81="",'CRM outcomes'!H81="Not applicable"),"qualified_state",IF('CRM outcomes'!I81="","qualified_at",IF(OR('CRM outcomes'!J81="",'CRM outcomes'!J81="Not applicable"),"booked_state",IF('CRM outcomes'!K81="","booked_at",IF(OR('CRM outcomes'!L81="",'CRM outcomes'!L81="Not applicable"),"held_state",IF('CRM outcomes'!M81="","held_at",IF(OR('CRM outcomes'!N81="",'CRM outcomes'!N81="Not applicable"),"opportunity_state","opportunity_at")))))))</x:f>
        <x:v>qualified_state</x:v>
      </x:c>
      <x:c r="D713" t="str">
        <x:f>IF('CRM outcomes'!A81="","",IF(OR('CRM outcomes'!H81="",'CRM outcomes'!J81="",'CRM outcomes'!L81="",'CRM outcomes'!N81="",'CRM outcomes'!H81="Not applicable",'CRM outcomes'!J81="Not applicable",'CRM outcomes'!L81="Not applicable",'CRM outcomes'!N81="Not applicable",'CRM outcomes'!I81="",'CRM outcomes'!K81="",'CRM outcomes'!M81="",'CRM outcomes'!O81=""),"MISSING_OR_PLACEHOLDER",""))</x:f>
      </x:c>
      <x:c r="E713" t="str">
        <x:f>IF(D713="","","Hold")</x:f>
      </x:c>
      <x:c r="F713" t="str">
        <x:f>IF(D713="","","Repair the named source field and rerun.")</x:f>
      </x:c>
      <x:c r="G713" t="str">
        <x:f>IF(D713="","",B713&amp;" "&amp;C713&amp;" "&amp;D713)</x:f>
      </x:c>
    </x:row>
    <x:row r="714">
      <x:c r="A714" t="str">
        <x:v>crm</x:v>
      </x:c>
      <x:c r="B714" t="str">
        <x:f>IF('CRM outcomes'!A82="","",'CRM outcomes'!A82)</x:f>
      </x:c>
      <x:c r="C714" t="str">
        <x:f>IF(OR('CRM outcomes'!H82="",'CRM outcomes'!H82="Not applicable"),"qualified_state",IF('CRM outcomes'!I82="","qualified_at",IF(OR('CRM outcomes'!J82="",'CRM outcomes'!J82="Not applicable"),"booked_state",IF('CRM outcomes'!K82="","booked_at",IF(OR('CRM outcomes'!L82="",'CRM outcomes'!L82="Not applicable"),"held_state",IF('CRM outcomes'!M82="","held_at",IF(OR('CRM outcomes'!N82="",'CRM outcomes'!N82="Not applicable"),"opportunity_state","opportunity_at")))))))</x:f>
        <x:v>qualified_state</x:v>
      </x:c>
      <x:c r="D714" t="str">
        <x:f>IF('CRM outcomes'!A82="","",IF(OR('CRM outcomes'!H82="",'CRM outcomes'!J82="",'CRM outcomes'!L82="",'CRM outcomes'!N82="",'CRM outcomes'!H82="Not applicable",'CRM outcomes'!J82="Not applicable",'CRM outcomes'!L82="Not applicable",'CRM outcomes'!N82="Not applicable",'CRM outcomes'!I82="",'CRM outcomes'!K82="",'CRM outcomes'!M82="",'CRM outcomes'!O82=""),"MISSING_OR_PLACEHOLDER",""))</x:f>
      </x:c>
      <x:c r="E714" t="str">
        <x:f>IF(D714="","","Hold")</x:f>
      </x:c>
      <x:c r="F714" t="str">
        <x:f>IF(D714="","","Repair the named source field and rerun.")</x:f>
      </x:c>
      <x:c r="G714" t="str">
        <x:f>IF(D714="","",B714&amp;" "&amp;C714&amp;" "&amp;D714)</x:f>
      </x:c>
    </x:row>
    <x:row r="715">
      <x:c r="A715" t="str">
        <x:v>crm</x:v>
      </x:c>
      <x:c r="B715" t="str">
        <x:f>IF('CRM outcomes'!A83="","",'CRM outcomes'!A83)</x:f>
      </x:c>
      <x:c r="C715" t="str">
        <x:f>IF(OR('CRM outcomes'!H83="",'CRM outcomes'!H83="Not applicable"),"qualified_state",IF('CRM outcomes'!I83="","qualified_at",IF(OR('CRM outcomes'!J83="",'CRM outcomes'!J83="Not applicable"),"booked_state",IF('CRM outcomes'!K83="","booked_at",IF(OR('CRM outcomes'!L83="",'CRM outcomes'!L83="Not applicable"),"held_state",IF('CRM outcomes'!M83="","held_at",IF(OR('CRM outcomes'!N83="",'CRM outcomes'!N83="Not applicable"),"opportunity_state","opportunity_at")))))))</x:f>
        <x:v>qualified_state</x:v>
      </x:c>
      <x:c r="D715" t="str">
        <x:f>IF('CRM outcomes'!A83="","",IF(OR('CRM outcomes'!H83="",'CRM outcomes'!J83="",'CRM outcomes'!L83="",'CRM outcomes'!N83="",'CRM outcomes'!H83="Not applicable",'CRM outcomes'!J83="Not applicable",'CRM outcomes'!L83="Not applicable",'CRM outcomes'!N83="Not applicable",'CRM outcomes'!I83="",'CRM outcomes'!K83="",'CRM outcomes'!M83="",'CRM outcomes'!O83=""),"MISSING_OR_PLACEHOLDER",""))</x:f>
      </x:c>
      <x:c r="E715" t="str">
        <x:f>IF(D715="","","Hold")</x:f>
      </x:c>
      <x:c r="F715" t="str">
        <x:f>IF(D715="","","Repair the named source field and rerun.")</x:f>
      </x:c>
      <x:c r="G715" t="str">
        <x:f>IF(D715="","",B715&amp;" "&amp;C715&amp;" "&amp;D715)</x:f>
      </x:c>
    </x:row>
    <x:row r="716">
      <x:c r="A716" t="str">
        <x:v>crm</x:v>
      </x:c>
      <x:c r="B716" t="str">
        <x:f>IF('CRM outcomes'!A84="","",'CRM outcomes'!A84)</x:f>
      </x:c>
      <x:c r="C716" t="str">
        <x:f>IF(OR('CRM outcomes'!H84="",'CRM outcomes'!H84="Not applicable"),"qualified_state",IF('CRM outcomes'!I84="","qualified_at",IF(OR('CRM outcomes'!J84="",'CRM outcomes'!J84="Not applicable"),"booked_state",IF('CRM outcomes'!K84="","booked_at",IF(OR('CRM outcomes'!L84="",'CRM outcomes'!L84="Not applicable"),"held_state",IF('CRM outcomes'!M84="","held_at",IF(OR('CRM outcomes'!N84="",'CRM outcomes'!N84="Not applicable"),"opportunity_state","opportunity_at")))))))</x:f>
        <x:v>qualified_state</x:v>
      </x:c>
      <x:c r="D716" t="str">
        <x:f>IF('CRM outcomes'!A84="","",IF(OR('CRM outcomes'!H84="",'CRM outcomes'!J84="",'CRM outcomes'!L84="",'CRM outcomes'!N84="",'CRM outcomes'!H84="Not applicable",'CRM outcomes'!J84="Not applicable",'CRM outcomes'!L84="Not applicable",'CRM outcomes'!N84="Not applicable",'CRM outcomes'!I84="",'CRM outcomes'!K84="",'CRM outcomes'!M84="",'CRM outcomes'!O84=""),"MISSING_OR_PLACEHOLDER",""))</x:f>
      </x:c>
      <x:c r="E716" t="str">
        <x:f>IF(D716="","","Hold")</x:f>
      </x:c>
      <x:c r="F716" t="str">
        <x:f>IF(D716="","","Repair the named source field and rerun.")</x:f>
      </x:c>
      <x:c r="G716" t="str">
        <x:f>IF(D716="","",B716&amp;" "&amp;C716&amp;" "&amp;D716)</x:f>
      </x:c>
    </x:row>
    <x:row r="717">
      <x:c r="A717" t="str">
        <x:v>crm</x:v>
      </x:c>
      <x:c r="B717" t="str">
        <x:f>IF('CRM outcomes'!A85="","",'CRM outcomes'!A85)</x:f>
      </x:c>
      <x:c r="C717" t="str">
        <x:f>IF(OR('CRM outcomes'!H85="",'CRM outcomes'!H85="Not applicable"),"qualified_state",IF('CRM outcomes'!I85="","qualified_at",IF(OR('CRM outcomes'!J85="",'CRM outcomes'!J85="Not applicable"),"booked_state",IF('CRM outcomes'!K85="","booked_at",IF(OR('CRM outcomes'!L85="",'CRM outcomes'!L85="Not applicable"),"held_state",IF('CRM outcomes'!M85="","held_at",IF(OR('CRM outcomes'!N85="",'CRM outcomes'!N85="Not applicable"),"opportunity_state","opportunity_at")))))))</x:f>
        <x:v>qualified_state</x:v>
      </x:c>
      <x:c r="D717" t="str">
        <x:f>IF('CRM outcomes'!A85="","",IF(OR('CRM outcomes'!H85="",'CRM outcomes'!J85="",'CRM outcomes'!L85="",'CRM outcomes'!N85="",'CRM outcomes'!H85="Not applicable",'CRM outcomes'!J85="Not applicable",'CRM outcomes'!L85="Not applicable",'CRM outcomes'!N85="Not applicable",'CRM outcomes'!I85="",'CRM outcomes'!K85="",'CRM outcomes'!M85="",'CRM outcomes'!O85=""),"MISSING_OR_PLACEHOLDER",""))</x:f>
      </x:c>
      <x:c r="E717" t="str">
        <x:f>IF(D717="","","Hold")</x:f>
      </x:c>
      <x:c r="F717" t="str">
        <x:f>IF(D717="","","Repair the named source field and rerun.")</x:f>
      </x:c>
      <x:c r="G717" t="str">
        <x:f>IF(D717="","",B717&amp;" "&amp;C717&amp;" "&amp;D717)</x:f>
      </x:c>
    </x:row>
    <x:row r="718">
      <x:c r="A718" t="str">
        <x:v>crm</x:v>
      </x:c>
      <x:c r="B718" t="str">
        <x:f>IF('CRM outcomes'!A86="","",'CRM outcomes'!A86)</x:f>
      </x:c>
      <x:c r="C718" t="str">
        <x:f>IF(OR('CRM outcomes'!H86="",'CRM outcomes'!H86="Not applicable"),"qualified_state",IF('CRM outcomes'!I86="","qualified_at",IF(OR('CRM outcomes'!J86="",'CRM outcomes'!J86="Not applicable"),"booked_state",IF('CRM outcomes'!K86="","booked_at",IF(OR('CRM outcomes'!L86="",'CRM outcomes'!L86="Not applicable"),"held_state",IF('CRM outcomes'!M86="","held_at",IF(OR('CRM outcomes'!N86="",'CRM outcomes'!N86="Not applicable"),"opportunity_state","opportunity_at")))))))</x:f>
        <x:v>qualified_state</x:v>
      </x:c>
      <x:c r="D718" t="str">
        <x:f>IF('CRM outcomes'!A86="","",IF(OR('CRM outcomes'!H86="",'CRM outcomes'!J86="",'CRM outcomes'!L86="",'CRM outcomes'!N86="",'CRM outcomes'!H86="Not applicable",'CRM outcomes'!J86="Not applicable",'CRM outcomes'!L86="Not applicable",'CRM outcomes'!N86="Not applicable",'CRM outcomes'!I86="",'CRM outcomes'!K86="",'CRM outcomes'!M86="",'CRM outcomes'!O86=""),"MISSING_OR_PLACEHOLDER",""))</x:f>
      </x:c>
      <x:c r="E718" t="str">
        <x:f>IF(D718="","","Hold")</x:f>
      </x:c>
      <x:c r="F718" t="str">
        <x:f>IF(D718="","","Repair the named source field and rerun.")</x:f>
      </x:c>
      <x:c r="G718" t="str">
        <x:f>IF(D718="","",B718&amp;" "&amp;C718&amp;" "&amp;D718)</x:f>
      </x:c>
    </x:row>
    <x:row r="719">
      <x:c r="A719" t="str">
        <x:v>crm</x:v>
      </x:c>
      <x:c r="B719" t="str">
        <x:f>IF('CRM outcomes'!A87="","",'CRM outcomes'!A87)</x:f>
      </x:c>
      <x:c r="C719" t="str">
        <x:f>IF(OR('CRM outcomes'!H87="",'CRM outcomes'!H87="Not applicable"),"qualified_state",IF('CRM outcomes'!I87="","qualified_at",IF(OR('CRM outcomes'!J87="",'CRM outcomes'!J87="Not applicable"),"booked_state",IF('CRM outcomes'!K87="","booked_at",IF(OR('CRM outcomes'!L87="",'CRM outcomes'!L87="Not applicable"),"held_state",IF('CRM outcomes'!M87="","held_at",IF(OR('CRM outcomes'!N87="",'CRM outcomes'!N87="Not applicable"),"opportunity_state","opportunity_at")))))))</x:f>
        <x:v>qualified_state</x:v>
      </x:c>
      <x:c r="D719" t="str">
        <x:f>IF('CRM outcomes'!A87="","",IF(OR('CRM outcomes'!H87="",'CRM outcomes'!J87="",'CRM outcomes'!L87="",'CRM outcomes'!N87="",'CRM outcomes'!H87="Not applicable",'CRM outcomes'!J87="Not applicable",'CRM outcomes'!L87="Not applicable",'CRM outcomes'!N87="Not applicable",'CRM outcomes'!I87="",'CRM outcomes'!K87="",'CRM outcomes'!M87="",'CRM outcomes'!O87=""),"MISSING_OR_PLACEHOLDER",""))</x:f>
      </x:c>
      <x:c r="E719" t="str">
        <x:f>IF(D719="","","Hold")</x:f>
      </x:c>
      <x:c r="F719" t="str">
        <x:f>IF(D719="","","Repair the named source field and rerun.")</x:f>
      </x:c>
      <x:c r="G719" t="str">
        <x:f>IF(D719="","",B719&amp;" "&amp;C719&amp;" "&amp;D719)</x:f>
      </x:c>
    </x:row>
    <x:row r="720">
      <x:c r="A720" t="str">
        <x:v>crm</x:v>
      </x:c>
      <x:c r="B720" t="str">
        <x:f>IF('CRM outcomes'!A88="","",'CRM outcomes'!A88)</x:f>
      </x:c>
      <x:c r="C720" t="str">
        <x:f>IF(OR('CRM outcomes'!H88="",'CRM outcomes'!H88="Not applicable"),"qualified_state",IF('CRM outcomes'!I88="","qualified_at",IF(OR('CRM outcomes'!J88="",'CRM outcomes'!J88="Not applicable"),"booked_state",IF('CRM outcomes'!K88="","booked_at",IF(OR('CRM outcomes'!L88="",'CRM outcomes'!L88="Not applicable"),"held_state",IF('CRM outcomes'!M88="","held_at",IF(OR('CRM outcomes'!N88="",'CRM outcomes'!N88="Not applicable"),"opportunity_state","opportunity_at")))))))</x:f>
        <x:v>qualified_state</x:v>
      </x:c>
      <x:c r="D720" t="str">
        <x:f>IF('CRM outcomes'!A88="","",IF(OR('CRM outcomes'!H88="",'CRM outcomes'!J88="",'CRM outcomes'!L88="",'CRM outcomes'!N88="",'CRM outcomes'!H88="Not applicable",'CRM outcomes'!J88="Not applicable",'CRM outcomes'!L88="Not applicable",'CRM outcomes'!N88="Not applicable",'CRM outcomes'!I88="",'CRM outcomes'!K88="",'CRM outcomes'!M88="",'CRM outcomes'!O88=""),"MISSING_OR_PLACEHOLDER",""))</x:f>
      </x:c>
      <x:c r="E720" t="str">
        <x:f>IF(D720="","","Hold")</x:f>
      </x:c>
      <x:c r="F720" t="str">
        <x:f>IF(D720="","","Repair the named source field and rerun.")</x:f>
      </x:c>
      <x:c r="G720" t="str">
        <x:f>IF(D720="","",B720&amp;" "&amp;C720&amp;" "&amp;D720)</x:f>
      </x:c>
    </x:row>
    <x:row r="721">
      <x:c r="A721" t="str">
        <x:v>crm</x:v>
      </x:c>
      <x:c r="B721" t="str">
        <x:f>IF('CRM outcomes'!A89="","",'CRM outcomes'!A89)</x:f>
      </x:c>
      <x:c r="C721" t="str">
        <x:f>IF(OR('CRM outcomes'!H89="",'CRM outcomes'!H89="Not applicable"),"qualified_state",IF('CRM outcomes'!I89="","qualified_at",IF(OR('CRM outcomes'!J89="",'CRM outcomes'!J89="Not applicable"),"booked_state",IF('CRM outcomes'!K89="","booked_at",IF(OR('CRM outcomes'!L89="",'CRM outcomes'!L89="Not applicable"),"held_state",IF('CRM outcomes'!M89="","held_at",IF(OR('CRM outcomes'!N89="",'CRM outcomes'!N89="Not applicable"),"opportunity_state","opportunity_at")))))))</x:f>
        <x:v>qualified_state</x:v>
      </x:c>
      <x:c r="D721" t="str">
        <x:f>IF('CRM outcomes'!A89="","",IF(OR('CRM outcomes'!H89="",'CRM outcomes'!J89="",'CRM outcomes'!L89="",'CRM outcomes'!N89="",'CRM outcomes'!H89="Not applicable",'CRM outcomes'!J89="Not applicable",'CRM outcomes'!L89="Not applicable",'CRM outcomes'!N89="Not applicable",'CRM outcomes'!I89="",'CRM outcomes'!K89="",'CRM outcomes'!M89="",'CRM outcomes'!O89=""),"MISSING_OR_PLACEHOLDER",""))</x:f>
      </x:c>
      <x:c r="E721" t="str">
        <x:f>IF(D721="","","Hold")</x:f>
      </x:c>
      <x:c r="F721" t="str">
        <x:f>IF(D721="","","Repair the named source field and rerun.")</x:f>
      </x:c>
      <x:c r="G721" t="str">
        <x:f>IF(D721="","",B721&amp;" "&amp;C721&amp;" "&amp;D721)</x:f>
      </x:c>
    </x:row>
    <x:row r="722">
      <x:c r="A722" t="str">
        <x:v>crm</x:v>
      </x:c>
      <x:c r="B722" t="str">
        <x:f>IF('CRM outcomes'!A90="","",'CRM outcomes'!A90)</x:f>
      </x:c>
      <x:c r="C722" t="str">
        <x:f>IF(OR('CRM outcomes'!H90="",'CRM outcomes'!H90="Not applicable"),"qualified_state",IF('CRM outcomes'!I90="","qualified_at",IF(OR('CRM outcomes'!J90="",'CRM outcomes'!J90="Not applicable"),"booked_state",IF('CRM outcomes'!K90="","booked_at",IF(OR('CRM outcomes'!L90="",'CRM outcomes'!L90="Not applicable"),"held_state",IF('CRM outcomes'!M90="","held_at",IF(OR('CRM outcomes'!N90="",'CRM outcomes'!N90="Not applicable"),"opportunity_state","opportunity_at")))))))</x:f>
        <x:v>qualified_state</x:v>
      </x:c>
      <x:c r="D722" t="str">
        <x:f>IF('CRM outcomes'!A90="","",IF(OR('CRM outcomes'!H90="",'CRM outcomes'!J90="",'CRM outcomes'!L90="",'CRM outcomes'!N90="",'CRM outcomes'!H90="Not applicable",'CRM outcomes'!J90="Not applicable",'CRM outcomes'!L90="Not applicable",'CRM outcomes'!N90="Not applicable",'CRM outcomes'!I90="",'CRM outcomes'!K90="",'CRM outcomes'!M90="",'CRM outcomes'!O90=""),"MISSING_OR_PLACEHOLDER",""))</x:f>
      </x:c>
      <x:c r="E722" t="str">
        <x:f>IF(D722="","","Hold")</x:f>
      </x:c>
      <x:c r="F722" t="str">
        <x:f>IF(D722="","","Repair the named source field and rerun.")</x:f>
      </x:c>
      <x:c r="G722" t="str">
        <x:f>IF(D722="","",B722&amp;" "&amp;C722&amp;" "&amp;D722)</x:f>
      </x:c>
    </x:row>
    <x:row r="723">
      <x:c r="A723" t="str">
        <x:v>crm</x:v>
      </x:c>
      <x:c r="B723" t="str">
        <x:f>IF('CRM outcomes'!A91="","",'CRM outcomes'!A91)</x:f>
      </x:c>
      <x:c r="C723" t="str">
        <x:f>IF(OR('CRM outcomes'!H91="",'CRM outcomes'!H91="Not applicable"),"qualified_state",IF('CRM outcomes'!I91="","qualified_at",IF(OR('CRM outcomes'!J91="",'CRM outcomes'!J91="Not applicable"),"booked_state",IF('CRM outcomes'!K91="","booked_at",IF(OR('CRM outcomes'!L91="",'CRM outcomes'!L91="Not applicable"),"held_state",IF('CRM outcomes'!M91="","held_at",IF(OR('CRM outcomes'!N91="",'CRM outcomes'!N91="Not applicable"),"opportunity_state","opportunity_at")))))))</x:f>
        <x:v>qualified_state</x:v>
      </x:c>
      <x:c r="D723" t="str">
        <x:f>IF('CRM outcomes'!A91="","",IF(OR('CRM outcomes'!H91="",'CRM outcomes'!J91="",'CRM outcomes'!L91="",'CRM outcomes'!N91="",'CRM outcomes'!H91="Not applicable",'CRM outcomes'!J91="Not applicable",'CRM outcomes'!L91="Not applicable",'CRM outcomes'!N91="Not applicable",'CRM outcomes'!I91="",'CRM outcomes'!K91="",'CRM outcomes'!M91="",'CRM outcomes'!O91=""),"MISSING_OR_PLACEHOLDER",""))</x:f>
      </x:c>
      <x:c r="E723" t="str">
        <x:f>IF(D723="","","Hold")</x:f>
      </x:c>
      <x:c r="F723" t="str">
        <x:f>IF(D723="","","Repair the named source field and rerun.")</x:f>
      </x:c>
      <x:c r="G723" t="str">
        <x:f>IF(D723="","",B723&amp;" "&amp;C723&amp;" "&amp;D723)</x:f>
      </x:c>
    </x:row>
    <x:row r="724">
      <x:c r="A724" t="str">
        <x:v>crm</x:v>
      </x:c>
      <x:c r="B724" t="str">
        <x:f>IF('CRM outcomes'!A92="","",'CRM outcomes'!A92)</x:f>
      </x:c>
      <x:c r="C724" t="str">
        <x:f>IF(OR('CRM outcomes'!H92="",'CRM outcomes'!H92="Not applicable"),"qualified_state",IF('CRM outcomes'!I92="","qualified_at",IF(OR('CRM outcomes'!J92="",'CRM outcomes'!J92="Not applicable"),"booked_state",IF('CRM outcomes'!K92="","booked_at",IF(OR('CRM outcomes'!L92="",'CRM outcomes'!L92="Not applicable"),"held_state",IF('CRM outcomes'!M92="","held_at",IF(OR('CRM outcomes'!N92="",'CRM outcomes'!N92="Not applicable"),"opportunity_state","opportunity_at")))))))</x:f>
        <x:v>qualified_state</x:v>
      </x:c>
      <x:c r="D724" t="str">
        <x:f>IF('CRM outcomes'!A92="","",IF(OR('CRM outcomes'!H92="",'CRM outcomes'!J92="",'CRM outcomes'!L92="",'CRM outcomes'!N92="",'CRM outcomes'!H92="Not applicable",'CRM outcomes'!J92="Not applicable",'CRM outcomes'!L92="Not applicable",'CRM outcomes'!N92="Not applicable",'CRM outcomes'!I92="",'CRM outcomes'!K92="",'CRM outcomes'!M92="",'CRM outcomes'!O92=""),"MISSING_OR_PLACEHOLDER",""))</x:f>
      </x:c>
      <x:c r="E724" t="str">
        <x:f>IF(D724="","","Hold")</x:f>
      </x:c>
      <x:c r="F724" t="str">
        <x:f>IF(D724="","","Repair the named source field and rerun.")</x:f>
      </x:c>
      <x:c r="G724" t="str">
        <x:f>IF(D724="","",B724&amp;" "&amp;C724&amp;" "&amp;D724)</x:f>
      </x:c>
    </x:row>
    <x:row r="725">
      <x:c r="A725" t="str">
        <x:v>crm</x:v>
      </x:c>
      <x:c r="B725" t="str">
        <x:f>IF('CRM outcomes'!A93="","",'CRM outcomes'!A93)</x:f>
      </x:c>
      <x:c r="C725" t="str">
        <x:f>IF(OR('CRM outcomes'!H93="",'CRM outcomes'!H93="Not applicable"),"qualified_state",IF('CRM outcomes'!I93="","qualified_at",IF(OR('CRM outcomes'!J93="",'CRM outcomes'!J93="Not applicable"),"booked_state",IF('CRM outcomes'!K93="","booked_at",IF(OR('CRM outcomes'!L93="",'CRM outcomes'!L93="Not applicable"),"held_state",IF('CRM outcomes'!M93="","held_at",IF(OR('CRM outcomes'!N93="",'CRM outcomes'!N93="Not applicable"),"opportunity_state","opportunity_at")))))))</x:f>
        <x:v>qualified_state</x:v>
      </x:c>
      <x:c r="D725" t="str">
        <x:f>IF('CRM outcomes'!A93="","",IF(OR('CRM outcomes'!H93="",'CRM outcomes'!J93="",'CRM outcomes'!L93="",'CRM outcomes'!N93="",'CRM outcomes'!H93="Not applicable",'CRM outcomes'!J93="Not applicable",'CRM outcomes'!L93="Not applicable",'CRM outcomes'!N93="Not applicable",'CRM outcomes'!I93="",'CRM outcomes'!K93="",'CRM outcomes'!M93="",'CRM outcomes'!O93=""),"MISSING_OR_PLACEHOLDER",""))</x:f>
      </x:c>
      <x:c r="E725" t="str">
        <x:f>IF(D725="","","Hold")</x:f>
      </x:c>
      <x:c r="F725" t="str">
        <x:f>IF(D725="","","Repair the named source field and rerun.")</x:f>
      </x:c>
      <x:c r="G725" t="str">
        <x:f>IF(D725="","",B725&amp;" "&amp;C725&amp;" "&amp;D725)</x:f>
      </x:c>
    </x:row>
    <x:row r="726">
      <x:c r="A726" t="str">
        <x:v>crm</x:v>
      </x:c>
      <x:c r="B726" t="str">
        <x:f>IF('CRM outcomes'!A94="","",'CRM outcomes'!A94)</x:f>
      </x:c>
      <x:c r="C726" t="str">
        <x:f>IF(OR('CRM outcomes'!H94="",'CRM outcomes'!H94="Not applicable"),"qualified_state",IF('CRM outcomes'!I94="","qualified_at",IF(OR('CRM outcomes'!J94="",'CRM outcomes'!J94="Not applicable"),"booked_state",IF('CRM outcomes'!K94="","booked_at",IF(OR('CRM outcomes'!L94="",'CRM outcomes'!L94="Not applicable"),"held_state",IF('CRM outcomes'!M94="","held_at",IF(OR('CRM outcomes'!N94="",'CRM outcomes'!N94="Not applicable"),"opportunity_state","opportunity_at")))))))</x:f>
        <x:v>qualified_state</x:v>
      </x:c>
      <x:c r="D726" t="str">
        <x:f>IF('CRM outcomes'!A94="","",IF(OR('CRM outcomes'!H94="",'CRM outcomes'!J94="",'CRM outcomes'!L94="",'CRM outcomes'!N94="",'CRM outcomes'!H94="Not applicable",'CRM outcomes'!J94="Not applicable",'CRM outcomes'!L94="Not applicable",'CRM outcomes'!N94="Not applicable",'CRM outcomes'!I94="",'CRM outcomes'!K94="",'CRM outcomes'!M94="",'CRM outcomes'!O94=""),"MISSING_OR_PLACEHOLDER",""))</x:f>
      </x:c>
      <x:c r="E726" t="str">
        <x:f>IF(D726="","","Hold")</x:f>
      </x:c>
      <x:c r="F726" t="str">
        <x:f>IF(D726="","","Repair the named source field and rerun.")</x:f>
      </x:c>
      <x:c r="G726" t="str">
        <x:f>IF(D726="","",B726&amp;" "&amp;C726&amp;" "&amp;D726)</x:f>
      </x:c>
    </x:row>
    <x:row r="727">
      <x:c r="A727" t="str">
        <x:v>crm</x:v>
      </x:c>
      <x:c r="B727" t="str">
        <x:f>IF('CRM outcomes'!A95="","",'CRM outcomes'!A95)</x:f>
      </x:c>
      <x:c r="C727" t="str">
        <x:f>IF(OR('CRM outcomes'!H95="",'CRM outcomes'!H95="Not applicable"),"qualified_state",IF('CRM outcomes'!I95="","qualified_at",IF(OR('CRM outcomes'!J95="",'CRM outcomes'!J95="Not applicable"),"booked_state",IF('CRM outcomes'!K95="","booked_at",IF(OR('CRM outcomes'!L95="",'CRM outcomes'!L95="Not applicable"),"held_state",IF('CRM outcomes'!M95="","held_at",IF(OR('CRM outcomes'!N95="",'CRM outcomes'!N95="Not applicable"),"opportunity_state","opportunity_at")))))))</x:f>
        <x:v>qualified_state</x:v>
      </x:c>
      <x:c r="D727" t="str">
        <x:f>IF('CRM outcomes'!A95="","",IF(OR('CRM outcomes'!H95="",'CRM outcomes'!J95="",'CRM outcomes'!L95="",'CRM outcomes'!N95="",'CRM outcomes'!H95="Not applicable",'CRM outcomes'!J95="Not applicable",'CRM outcomes'!L95="Not applicable",'CRM outcomes'!N95="Not applicable",'CRM outcomes'!I95="",'CRM outcomes'!K95="",'CRM outcomes'!M95="",'CRM outcomes'!O95=""),"MISSING_OR_PLACEHOLDER",""))</x:f>
      </x:c>
      <x:c r="E727" t="str">
        <x:f>IF(D727="","","Hold")</x:f>
      </x:c>
      <x:c r="F727" t="str">
        <x:f>IF(D727="","","Repair the named source field and rerun.")</x:f>
      </x:c>
      <x:c r="G727" t="str">
        <x:f>IF(D727="","",B727&amp;" "&amp;C727&amp;" "&amp;D727)</x:f>
      </x:c>
    </x:row>
    <x:row r="728">
      <x:c r="A728" t="str">
        <x:v>crm</x:v>
      </x:c>
      <x:c r="B728" t="str">
        <x:f>IF('CRM outcomes'!A96="","",'CRM outcomes'!A96)</x:f>
      </x:c>
      <x:c r="C728" t="str">
        <x:f>IF(OR('CRM outcomes'!H96="",'CRM outcomes'!H96="Not applicable"),"qualified_state",IF('CRM outcomes'!I96="","qualified_at",IF(OR('CRM outcomes'!J96="",'CRM outcomes'!J96="Not applicable"),"booked_state",IF('CRM outcomes'!K96="","booked_at",IF(OR('CRM outcomes'!L96="",'CRM outcomes'!L96="Not applicable"),"held_state",IF('CRM outcomes'!M96="","held_at",IF(OR('CRM outcomes'!N96="",'CRM outcomes'!N96="Not applicable"),"opportunity_state","opportunity_at")))))))</x:f>
        <x:v>qualified_state</x:v>
      </x:c>
      <x:c r="D728" t="str">
        <x:f>IF('CRM outcomes'!A96="","",IF(OR('CRM outcomes'!H96="",'CRM outcomes'!J96="",'CRM outcomes'!L96="",'CRM outcomes'!N96="",'CRM outcomes'!H96="Not applicable",'CRM outcomes'!J96="Not applicable",'CRM outcomes'!L96="Not applicable",'CRM outcomes'!N96="Not applicable",'CRM outcomes'!I96="",'CRM outcomes'!K96="",'CRM outcomes'!M96="",'CRM outcomes'!O96=""),"MISSING_OR_PLACEHOLDER",""))</x:f>
      </x:c>
      <x:c r="E728" t="str">
        <x:f>IF(D728="","","Hold")</x:f>
      </x:c>
      <x:c r="F728" t="str">
        <x:f>IF(D728="","","Repair the named source field and rerun.")</x:f>
      </x:c>
      <x:c r="G728" t="str">
        <x:f>IF(D728="","",B728&amp;" "&amp;C728&amp;" "&amp;D728)</x:f>
      </x:c>
    </x:row>
    <x:row r="729">
      <x:c r="A729" t="str">
        <x:v>crm</x:v>
      </x:c>
      <x:c r="B729" t="str">
        <x:f>IF('CRM outcomes'!A97="","",'CRM outcomes'!A97)</x:f>
      </x:c>
      <x:c r="C729" t="str">
        <x:f>IF(OR('CRM outcomes'!H97="",'CRM outcomes'!H97="Not applicable"),"qualified_state",IF('CRM outcomes'!I97="","qualified_at",IF(OR('CRM outcomes'!J97="",'CRM outcomes'!J97="Not applicable"),"booked_state",IF('CRM outcomes'!K97="","booked_at",IF(OR('CRM outcomes'!L97="",'CRM outcomes'!L97="Not applicable"),"held_state",IF('CRM outcomes'!M97="","held_at",IF(OR('CRM outcomes'!N97="",'CRM outcomes'!N97="Not applicable"),"opportunity_state","opportunity_at")))))))</x:f>
        <x:v>qualified_state</x:v>
      </x:c>
      <x:c r="D729" t="str">
        <x:f>IF('CRM outcomes'!A97="","",IF(OR('CRM outcomes'!H97="",'CRM outcomes'!J97="",'CRM outcomes'!L97="",'CRM outcomes'!N97="",'CRM outcomes'!H97="Not applicable",'CRM outcomes'!J97="Not applicable",'CRM outcomes'!L97="Not applicable",'CRM outcomes'!N97="Not applicable",'CRM outcomes'!I97="",'CRM outcomes'!K97="",'CRM outcomes'!M97="",'CRM outcomes'!O97=""),"MISSING_OR_PLACEHOLDER",""))</x:f>
      </x:c>
      <x:c r="E729" t="str">
        <x:f>IF(D729="","","Hold")</x:f>
      </x:c>
      <x:c r="F729" t="str">
        <x:f>IF(D729="","","Repair the named source field and rerun.")</x:f>
      </x:c>
      <x:c r="G729" t="str">
        <x:f>IF(D729="","",B729&amp;" "&amp;C729&amp;" "&amp;D729)</x:f>
      </x:c>
    </x:row>
    <x:row r="730">
      <x:c r="A730" t="str">
        <x:v>crm</x:v>
      </x:c>
      <x:c r="B730" t="str">
        <x:f>IF('CRM outcomes'!A98="","",'CRM outcomes'!A98)</x:f>
      </x:c>
      <x:c r="C730" t="str">
        <x:f>IF(OR('CRM outcomes'!H98="",'CRM outcomes'!H98="Not applicable"),"qualified_state",IF('CRM outcomes'!I98="","qualified_at",IF(OR('CRM outcomes'!J98="",'CRM outcomes'!J98="Not applicable"),"booked_state",IF('CRM outcomes'!K98="","booked_at",IF(OR('CRM outcomes'!L98="",'CRM outcomes'!L98="Not applicable"),"held_state",IF('CRM outcomes'!M98="","held_at",IF(OR('CRM outcomes'!N98="",'CRM outcomes'!N98="Not applicable"),"opportunity_state","opportunity_at")))))))</x:f>
        <x:v>qualified_state</x:v>
      </x:c>
      <x:c r="D730" t="str">
        <x:f>IF('CRM outcomes'!A98="","",IF(OR('CRM outcomes'!H98="",'CRM outcomes'!J98="",'CRM outcomes'!L98="",'CRM outcomes'!N98="",'CRM outcomes'!H98="Not applicable",'CRM outcomes'!J98="Not applicable",'CRM outcomes'!L98="Not applicable",'CRM outcomes'!N98="Not applicable",'CRM outcomes'!I98="",'CRM outcomes'!K98="",'CRM outcomes'!M98="",'CRM outcomes'!O98=""),"MISSING_OR_PLACEHOLDER",""))</x:f>
      </x:c>
      <x:c r="E730" t="str">
        <x:f>IF(D730="","","Hold")</x:f>
      </x:c>
      <x:c r="F730" t="str">
        <x:f>IF(D730="","","Repair the named source field and rerun.")</x:f>
      </x:c>
      <x:c r="G730" t="str">
        <x:f>IF(D730="","",B730&amp;" "&amp;C730&amp;" "&amp;D730)</x:f>
      </x:c>
    </x:row>
    <x:row r="731">
      <x:c r="A731" t="str">
        <x:v>crm</x:v>
      </x:c>
      <x:c r="B731" t="str">
        <x:f>IF('CRM outcomes'!A99="","",'CRM outcomes'!A99)</x:f>
      </x:c>
      <x:c r="C731" t="str">
        <x:f>IF(OR('CRM outcomes'!H99="",'CRM outcomes'!H99="Not applicable"),"qualified_state",IF('CRM outcomes'!I99="","qualified_at",IF(OR('CRM outcomes'!J99="",'CRM outcomes'!J99="Not applicable"),"booked_state",IF('CRM outcomes'!K99="","booked_at",IF(OR('CRM outcomes'!L99="",'CRM outcomes'!L99="Not applicable"),"held_state",IF('CRM outcomes'!M99="","held_at",IF(OR('CRM outcomes'!N99="",'CRM outcomes'!N99="Not applicable"),"opportunity_state","opportunity_at")))))))</x:f>
        <x:v>qualified_state</x:v>
      </x:c>
      <x:c r="D731" t="str">
        <x:f>IF('CRM outcomes'!A99="","",IF(OR('CRM outcomes'!H99="",'CRM outcomes'!J99="",'CRM outcomes'!L99="",'CRM outcomes'!N99="",'CRM outcomes'!H99="Not applicable",'CRM outcomes'!J99="Not applicable",'CRM outcomes'!L99="Not applicable",'CRM outcomes'!N99="Not applicable",'CRM outcomes'!I99="",'CRM outcomes'!K99="",'CRM outcomes'!M99="",'CRM outcomes'!O99=""),"MISSING_OR_PLACEHOLDER",""))</x:f>
      </x:c>
      <x:c r="E731" t="str">
        <x:f>IF(D731="","","Hold")</x:f>
      </x:c>
      <x:c r="F731" t="str">
        <x:f>IF(D731="","","Repair the named source field and rerun.")</x:f>
      </x:c>
      <x:c r="G731" t="str">
        <x:f>IF(D731="","",B731&amp;" "&amp;C731&amp;" "&amp;D731)</x:f>
      </x:c>
    </x:row>
    <x:row r="732">
      <x:c r="A732" t="str">
        <x:v>crm</x:v>
      </x:c>
      <x:c r="B732" t="str">
        <x:f>IF('CRM outcomes'!A100="","",'CRM outcomes'!A100)</x:f>
      </x:c>
      <x:c r="C732" t="str">
        <x:f>IF(OR('CRM outcomes'!H100="",'CRM outcomes'!H100="Not applicable"),"qualified_state",IF('CRM outcomes'!I100="","qualified_at",IF(OR('CRM outcomes'!J100="",'CRM outcomes'!J100="Not applicable"),"booked_state",IF('CRM outcomes'!K100="","booked_at",IF(OR('CRM outcomes'!L100="",'CRM outcomes'!L100="Not applicable"),"held_state",IF('CRM outcomes'!M100="","held_at",IF(OR('CRM outcomes'!N100="",'CRM outcomes'!N100="Not applicable"),"opportunity_state","opportunity_at")))))))</x:f>
        <x:v>qualified_state</x:v>
      </x:c>
      <x:c r="D732" t="str">
        <x:f>IF('CRM outcomes'!A100="","",IF(OR('CRM outcomes'!H100="",'CRM outcomes'!J100="",'CRM outcomes'!L100="",'CRM outcomes'!N100="",'CRM outcomes'!H100="Not applicable",'CRM outcomes'!J100="Not applicable",'CRM outcomes'!L100="Not applicable",'CRM outcomes'!N100="Not applicable",'CRM outcomes'!I100="",'CRM outcomes'!K100="",'CRM outcomes'!M100="",'CRM outcomes'!O100=""),"MISSING_OR_PLACEHOLDER",""))</x:f>
      </x:c>
      <x:c r="E732" t="str">
        <x:f>IF(D732="","","Hold")</x:f>
      </x:c>
      <x:c r="F732" t="str">
        <x:f>IF(D732="","","Repair the named source field and rerun.")</x:f>
      </x:c>
      <x:c r="G732" t="str">
        <x:f>IF(D732="","",B732&amp;" "&amp;C732&amp;" "&amp;D732)</x:f>
      </x:c>
    </x:row>
    <x:row r="733">
      <x:c r="A733" t="str">
        <x:v>crm</x:v>
      </x:c>
      <x:c r="B733" t="str">
        <x:f>IF('CRM outcomes'!A101="","",'CRM outcomes'!A101)</x:f>
      </x:c>
      <x:c r="C733" t="str">
        <x:f>IF(OR('CRM outcomes'!H101="",'CRM outcomes'!H101="Not applicable"),"qualified_state",IF('CRM outcomes'!I101="","qualified_at",IF(OR('CRM outcomes'!J101="",'CRM outcomes'!J101="Not applicable"),"booked_state",IF('CRM outcomes'!K101="","booked_at",IF(OR('CRM outcomes'!L101="",'CRM outcomes'!L101="Not applicable"),"held_state",IF('CRM outcomes'!M101="","held_at",IF(OR('CRM outcomes'!N101="",'CRM outcomes'!N101="Not applicable"),"opportunity_state","opportunity_at")))))))</x:f>
        <x:v>qualified_state</x:v>
      </x:c>
      <x:c r="D733" t="str">
        <x:f>IF('CRM outcomes'!A101="","",IF(OR('CRM outcomes'!H101="",'CRM outcomes'!J101="",'CRM outcomes'!L101="",'CRM outcomes'!N101="",'CRM outcomes'!H101="Not applicable",'CRM outcomes'!J101="Not applicable",'CRM outcomes'!L101="Not applicable",'CRM outcomes'!N101="Not applicable",'CRM outcomes'!I101="",'CRM outcomes'!K101="",'CRM outcomes'!M101="",'CRM outcomes'!O101=""),"MISSING_OR_PLACEHOLDER",""))</x:f>
      </x:c>
      <x:c r="E733" t="str">
        <x:f>IF(D733="","","Hold")</x:f>
      </x:c>
      <x:c r="F733" t="str">
        <x:f>IF(D733="","","Repair the named source field and rerun.")</x:f>
      </x:c>
      <x:c r="G733" t="str">
        <x:f>IF(D733="","",B733&amp;" "&amp;C733&amp;" "&amp;D733)</x:f>
      </x:c>
    </x:row>
    <x:row r="734">
      <x:c r="A734" t="str">
        <x:v>crm</x:v>
      </x:c>
      <x:c r="B734" t="str">
        <x:f>IF('CRM outcomes'!A2="","",'CRM outcomes'!A2)</x:f>
      </x:c>
      <x:c r="C734" t="str">
        <x:v>opportunity_state</x:v>
      </x:c>
      <x:c r="D734" t="str">
        <x:f>IF(AND('CRM outcomes'!N2="Yes",'CRM outcomes'!L2&lt;&gt;"Yes"),"PARENT_NOT_YES","")</x:f>
      </x:c>
      <x:c r="E734" t="str">
        <x:f>IF(D734="","","Hold")</x:f>
      </x:c>
      <x:c r="F734" t="str">
        <x:f>IF(D734="","","Repair the named source field and rerun.")</x:f>
      </x:c>
      <x:c r="G734" t="str">
        <x:f>IF(D734="","",B734&amp;" "&amp;C734&amp;" "&amp;D734)</x:f>
      </x:c>
    </x:row>
    <x:row r="735">
      <x:c r="A735" t="str">
        <x:v>crm</x:v>
      </x:c>
      <x:c r="B735" t="str">
        <x:f>IF('CRM outcomes'!A3="","",'CRM outcomes'!A3)</x:f>
      </x:c>
      <x:c r="C735" t="str">
        <x:v>opportunity_state</x:v>
      </x:c>
      <x:c r="D735" t="str">
        <x:f>IF(AND('CRM outcomes'!N3="Yes",'CRM outcomes'!L3&lt;&gt;"Yes"),"PARENT_NOT_YES","")</x:f>
      </x:c>
      <x:c r="E735" t="str">
        <x:f>IF(D735="","","Hold")</x:f>
      </x:c>
      <x:c r="F735" t="str">
        <x:f>IF(D735="","","Repair the named source field and rerun.")</x:f>
      </x:c>
      <x:c r="G735" t="str">
        <x:f>IF(D735="","",B735&amp;" "&amp;C735&amp;" "&amp;D735)</x:f>
      </x:c>
    </x:row>
    <x:row r="736">
      <x:c r="A736" t="str">
        <x:v>crm</x:v>
      </x:c>
      <x:c r="B736" t="str">
        <x:f>IF('CRM outcomes'!A4="","",'CRM outcomes'!A4)</x:f>
      </x:c>
      <x:c r="C736" t="str">
        <x:v>opportunity_state</x:v>
      </x:c>
      <x:c r="D736" t="str">
        <x:f>IF(AND('CRM outcomes'!N4="Yes",'CRM outcomes'!L4&lt;&gt;"Yes"),"PARENT_NOT_YES","")</x:f>
      </x:c>
      <x:c r="E736" t="str">
        <x:f>IF(D736="","","Hold")</x:f>
      </x:c>
      <x:c r="F736" t="str">
        <x:f>IF(D736="","","Repair the named source field and rerun.")</x:f>
      </x:c>
      <x:c r="G736" t="str">
        <x:f>IF(D736="","",B736&amp;" "&amp;C736&amp;" "&amp;D736)</x:f>
      </x:c>
    </x:row>
    <x:row r="737">
      <x:c r="A737" t="str">
        <x:v>crm</x:v>
      </x:c>
      <x:c r="B737" t="str">
        <x:f>IF('CRM outcomes'!A5="","",'CRM outcomes'!A5)</x:f>
      </x:c>
      <x:c r="C737" t="str">
        <x:v>opportunity_state</x:v>
      </x:c>
      <x:c r="D737" t="str">
        <x:f>IF(AND('CRM outcomes'!N5="Yes",'CRM outcomes'!L5&lt;&gt;"Yes"),"PARENT_NOT_YES","")</x:f>
      </x:c>
      <x:c r="E737" t="str">
        <x:f>IF(D737="","","Hold")</x:f>
      </x:c>
      <x:c r="F737" t="str">
        <x:f>IF(D737="","","Repair the named source field and rerun.")</x:f>
      </x:c>
      <x:c r="G737" t="str">
        <x:f>IF(D737="","",B737&amp;" "&amp;C737&amp;" "&amp;D737)</x:f>
      </x:c>
    </x:row>
    <x:row r="738">
      <x:c r="A738" t="str">
        <x:v>crm</x:v>
      </x:c>
      <x:c r="B738" t="str">
        <x:f>IF('CRM outcomes'!A6="","",'CRM outcomes'!A6)</x:f>
      </x:c>
      <x:c r="C738" t="str">
        <x:v>opportunity_state</x:v>
      </x:c>
      <x:c r="D738" t="str">
        <x:f>IF(AND('CRM outcomes'!N6="Yes",'CRM outcomes'!L6&lt;&gt;"Yes"),"PARENT_NOT_YES","")</x:f>
      </x:c>
      <x:c r="E738" t="str">
        <x:f>IF(D738="","","Hold")</x:f>
      </x:c>
      <x:c r="F738" t="str">
        <x:f>IF(D738="","","Repair the named source field and rerun.")</x:f>
      </x:c>
      <x:c r="G738" t="str">
        <x:f>IF(D738="","",B738&amp;" "&amp;C738&amp;" "&amp;D738)</x:f>
      </x:c>
    </x:row>
    <x:row r="739">
      <x:c r="A739" t="str">
        <x:v>crm</x:v>
      </x:c>
      <x:c r="B739" t="str">
        <x:f>IF('CRM outcomes'!A7="","",'CRM outcomes'!A7)</x:f>
      </x:c>
      <x:c r="C739" t="str">
        <x:v>opportunity_state</x:v>
      </x:c>
      <x:c r="D739" t="str">
        <x:f>IF(AND('CRM outcomes'!N7="Yes",'CRM outcomes'!L7&lt;&gt;"Yes"),"PARENT_NOT_YES","")</x:f>
      </x:c>
      <x:c r="E739" t="str">
        <x:f>IF(D739="","","Hold")</x:f>
      </x:c>
      <x:c r="F739" t="str">
        <x:f>IF(D739="","","Repair the named source field and rerun.")</x:f>
      </x:c>
      <x:c r="G739" t="str">
        <x:f>IF(D739="","",B739&amp;" "&amp;C739&amp;" "&amp;D739)</x:f>
      </x:c>
    </x:row>
    <x:row r="740">
      <x:c r="A740" t="str">
        <x:v>crm</x:v>
      </x:c>
      <x:c r="B740" t="str">
        <x:f>IF('CRM outcomes'!A8="","",'CRM outcomes'!A8)</x:f>
      </x:c>
      <x:c r="C740" t="str">
        <x:v>opportunity_state</x:v>
      </x:c>
      <x:c r="D740" t="str">
        <x:f>IF(AND('CRM outcomes'!N8="Yes",'CRM outcomes'!L8&lt;&gt;"Yes"),"PARENT_NOT_YES","")</x:f>
      </x:c>
      <x:c r="E740" t="str">
        <x:f>IF(D740="","","Hold")</x:f>
      </x:c>
      <x:c r="F740" t="str">
        <x:f>IF(D740="","","Repair the named source field and rerun.")</x:f>
      </x:c>
      <x:c r="G740" t="str">
        <x:f>IF(D740="","",B740&amp;" "&amp;C740&amp;" "&amp;D740)</x:f>
      </x:c>
    </x:row>
    <x:row r="741">
      <x:c r="A741" t="str">
        <x:v>crm</x:v>
      </x:c>
      <x:c r="B741" t="str">
        <x:f>IF('CRM outcomes'!A9="","",'CRM outcomes'!A9)</x:f>
      </x:c>
      <x:c r="C741" t="str">
        <x:v>opportunity_state</x:v>
      </x:c>
      <x:c r="D741" t="str">
        <x:f>IF(AND('CRM outcomes'!N9="Yes",'CRM outcomes'!L9&lt;&gt;"Yes"),"PARENT_NOT_YES","")</x:f>
      </x:c>
      <x:c r="E741" t="str">
        <x:f>IF(D741="","","Hold")</x:f>
      </x:c>
      <x:c r="F741" t="str">
        <x:f>IF(D741="","","Repair the named source field and rerun.")</x:f>
      </x:c>
      <x:c r="G741" t="str">
        <x:f>IF(D741="","",B741&amp;" "&amp;C741&amp;" "&amp;D741)</x:f>
      </x:c>
    </x:row>
    <x:row r="742">
      <x:c r="A742" t="str">
        <x:v>crm</x:v>
      </x:c>
      <x:c r="B742" t="str">
        <x:f>IF('CRM outcomes'!A10="","",'CRM outcomes'!A10)</x:f>
      </x:c>
      <x:c r="C742" t="str">
        <x:v>opportunity_state</x:v>
      </x:c>
      <x:c r="D742" t="str">
        <x:f>IF(AND('CRM outcomes'!N10="Yes",'CRM outcomes'!L10&lt;&gt;"Yes"),"PARENT_NOT_YES","")</x:f>
      </x:c>
      <x:c r="E742" t="str">
        <x:f>IF(D742="","","Hold")</x:f>
      </x:c>
      <x:c r="F742" t="str">
        <x:f>IF(D742="","","Repair the named source field and rerun.")</x:f>
      </x:c>
      <x:c r="G742" t="str">
        <x:f>IF(D742="","",B742&amp;" "&amp;C742&amp;" "&amp;D742)</x:f>
      </x:c>
    </x:row>
    <x:row r="743">
      <x:c r="A743" t="str">
        <x:v>crm</x:v>
      </x:c>
      <x:c r="B743" t="str">
        <x:f>IF('CRM outcomes'!A11="","",'CRM outcomes'!A11)</x:f>
      </x:c>
      <x:c r="C743" t="str">
        <x:v>opportunity_state</x:v>
      </x:c>
      <x:c r="D743" t="str">
        <x:f>IF(AND('CRM outcomes'!N11="Yes",'CRM outcomes'!L11&lt;&gt;"Yes"),"PARENT_NOT_YES","")</x:f>
      </x:c>
      <x:c r="E743" t="str">
        <x:f>IF(D743="","","Hold")</x:f>
      </x:c>
      <x:c r="F743" t="str">
        <x:f>IF(D743="","","Repair the named source field and rerun.")</x:f>
      </x:c>
      <x:c r="G743" t="str">
        <x:f>IF(D743="","",B743&amp;" "&amp;C743&amp;" "&amp;D743)</x:f>
      </x:c>
    </x:row>
    <x:row r="744">
      <x:c r="A744" t="str">
        <x:v>crm</x:v>
      </x:c>
      <x:c r="B744" t="str">
        <x:f>IF('CRM outcomes'!A12="","",'CRM outcomes'!A12)</x:f>
      </x:c>
      <x:c r="C744" t="str">
        <x:v>opportunity_state</x:v>
      </x:c>
      <x:c r="D744" t="str">
        <x:f>IF(AND('CRM outcomes'!N12="Yes",'CRM outcomes'!L12&lt;&gt;"Yes"),"PARENT_NOT_YES","")</x:f>
      </x:c>
      <x:c r="E744" t="str">
        <x:f>IF(D744="","","Hold")</x:f>
      </x:c>
      <x:c r="F744" t="str">
        <x:f>IF(D744="","","Repair the named source field and rerun.")</x:f>
      </x:c>
      <x:c r="G744" t="str">
        <x:f>IF(D744="","",B744&amp;" "&amp;C744&amp;" "&amp;D744)</x:f>
      </x:c>
    </x:row>
    <x:row r="745">
      <x:c r="A745" t="str">
        <x:v>crm</x:v>
      </x:c>
      <x:c r="B745" t="str">
        <x:f>IF('CRM outcomes'!A13="","",'CRM outcomes'!A13)</x:f>
      </x:c>
      <x:c r="C745" t="str">
        <x:v>opportunity_state</x:v>
      </x:c>
      <x:c r="D745" t="str">
        <x:f>IF(AND('CRM outcomes'!N13="Yes",'CRM outcomes'!L13&lt;&gt;"Yes"),"PARENT_NOT_YES","")</x:f>
      </x:c>
      <x:c r="E745" t="str">
        <x:f>IF(D745="","","Hold")</x:f>
      </x:c>
      <x:c r="F745" t="str">
        <x:f>IF(D745="","","Repair the named source field and rerun.")</x:f>
      </x:c>
      <x:c r="G745" t="str">
        <x:f>IF(D745="","",B745&amp;" "&amp;C745&amp;" "&amp;D745)</x:f>
      </x:c>
    </x:row>
    <x:row r="746">
      <x:c r="A746" t="str">
        <x:v>crm</x:v>
      </x:c>
      <x:c r="B746" t="str">
        <x:f>IF('CRM outcomes'!A14="","",'CRM outcomes'!A14)</x:f>
      </x:c>
      <x:c r="C746" t="str">
        <x:v>opportunity_state</x:v>
      </x:c>
      <x:c r="D746" t="str">
        <x:f>IF(AND('CRM outcomes'!N14="Yes",'CRM outcomes'!L14&lt;&gt;"Yes"),"PARENT_NOT_YES","")</x:f>
      </x:c>
      <x:c r="E746" t="str">
        <x:f>IF(D746="","","Hold")</x:f>
      </x:c>
      <x:c r="F746" t="str">
        <x:f>IF(D746="","","Repair the named source field and rerun.")</x:f>
      </x:c>
      <x:c r="G746" t="str">
        <x:f>IF(D746="","",B746&amp;" "&amp;C746&amp;" "&amp;D746)</x:f>
      </x:c>
    </x:row>
    <x:row r="747">
      <x:c r="A747" t="str">
        <x:v>crm</x:v>
      </x:c>
      <x:c r="B747" t="str">
        <x:f>IF('CRM outcomes'!A15="","",'CRM outcomes'!A15)</x:f>
      </x:c>
      <x:c r="C747" t="str">
        <x:v>opportunity_state</x:v>
      </x:c>
      <x:c r="D747" t="str">
        <x:f>IF(AND('CRM outcomes'!N15="Yes",'CRM outcomes'!L15&lt;&gt;"Yes"),"PARENT_NOT_YES","")</x:f>
      </x:c>
      <x:c r="E747" t="str">
        <x:f>IF(D747="","","Hold")</x:f>
      </x:c>
      <x:c r="F747" t="str">
        <x:f>IF(D747="","","Repair the named source field and rerun.")</x:f>
      </x:c>
      <x:c r="G747" t="str">
        <x:f>IF(D747="","",B747&amp;" "&amp;C747&amp;" "&amp;D747)</x:f>
      </x:c>
    </x:row>
    <x:row r="748">
      <x:c r="A748" t="str">
        <x:v>crm</x:v>
      </x:c>
      <x:c r="B748" t="str">
        <x:f>IF('CRM outcomes'!A16="","",'CRM outcomes'!A16)</x:f>
      </x:c>
      <x:c r="C748" t="str">
        <x:v>opportunity_state</x:v>
      </x:c>
      <x:c r="D748" t="str">
        <x:f>IF(AND('CRM outcomes'!N16="Yes",'CRM outcomes'!L16&lt;&gt;"Yes"),"PARENT_NOT_YES","")</x:f>
      </x:c>
      <x:c r="E748" t="str">
        <x:f>IF(D748="","","Hold")</x:f>
      </x:c>
      <x:c r="F748" t="str">
        <x:f>IF(D748="","","Repair the named source field and rerun.")</x:f>
      </x:c>
      <x:c r="G748" t="str">
        <x:f>IF(D748="","",B748&amp;" "&amp;C748&amp;" "&amp;D748)</x:f>
      </x:c>
    </x:row>
    <x:row r="749">
      <x:c r="A749" t="str">
        <x:v>crm</x:v>
      </x:c>
      <x:c r="B749" t="str">
        <x:f>IF('CRM outcomes'!A17="","",'CRM outcomes'!A17)</x:f>
      </x:c>
      <x:c r="C749" t="str">
        <x:v>opportunity_state</x:v>
      </x:c>
      <x:c r="D749" t="str">
        <x:f>IF(AND('CRM outcomes'!N17="Yes",'CRM outcomes'!L17&lt;&gt;"Yes"),"PARENT_NOT_YES","")</x:f>
      </x:c>
      <x:c r="E749" t="str">
        <x:f>IF(D749="","","Hold")</x:f>
      </x:c>
      <x:c r="F749" t="str">
        <x:f>IF(D749="","","Repair the named source field and rerun.")</x:f>
      </x:c>
      <x:c r="G749" t="str">
        <x:f>IF(D749="","",B749&amp;" "&amp;C749&amp;" "&amp;D749)</x:f>
      </x:c>
    </x:row>
    <x:row r="750">
      <x:c r="A750" t="str">
        <x:v>crm</x:v>
      </x:c>
      <x:c r="B750" t="str">
        <x:f>IF('CRM outcomes'!A18="","",'CRM outcomes'!A18)</x:f>
      </x:c>
      <x:c r="C750" t="str">
        <x:v>opportunity_state</x:v>
      </x:c>
      <x:c r="D750" t="str">
        <x:f>IF(AND('CRM outcomes'!N18="Yes",'CRM outcomes'!L18&lt;&gt;"Yes"),"PARENT_NOT_YES","")</x:f>
      </x:c>
      <x:c r="E750" t="str">
        <x:f>IF(D750="","","Hold")</x:f>
      </x:c>
      <x:c r="F750" t="str">
        <x:f>IF(D750="","","Repair the named source field and rerun.")</x:f>
      </x:c>
      <x:c r="G750" t="str">
        <x:f>IF(D750="","",B750&amp;" "&amp;C750&amp;" "&amp;D750)</x:f>
      </x:c>
    </x:row>
    <x:row r="751">
      <x:c r="A751" t="str">
        <x:v>crm</x:v>
      </x:c>
      <x:c r="B751" t="str">
        <x:f>IF('CRM outcomes'!A19="","",'CRM outcomes'!A19)</x:f>
      </x:c>
      <x:c r="C751" t="str">
        <x:v>opportunity_state</x:v>
      </x:c>
      <x:c r="D751" t="str">
        <x:f>IF(AND('CRM outcomes'!N19="Yes",'CRM outcomes'!L19&lt;&gt;"Yes"),"PARENT_NOT_YES","")</x:f>
      </x:c>
      <x:c r="E751" t="str">
        <x:f>IF(D751="","","Hold")</x:f>
      </x:c>
      <x:c r="F751" t="str">
        <x:f>IF(D751="","","Repair the named source field and rerun.")</x:f>
      </x:c>
      <x:c r="G751" t="str">
        <x:f>IF(D751="","",B751&amp;" "&amp;C751&amp;" "&amp;D751)</x:f>
      </x:c>
    </x:row>
    <x:row r="752">
      <x:c r="A752" t="str">
        <x:v>crm</x:v>
      </x:c>
      <x:c r="B752" t="str">
        <x:f>IF('CRM outcomes'!A20="","",'CRM outcomes'!A20)</x:f>
      </x:c>
      <x:c r="C752" t="str">
        <x:v>opportunity_state</x:v>
      </x:c>
      <x:c r="D752" t="str">
        <x:f>IF(AND('CRM outcomes'!N20="Yes",'CRM outcomes'!L20&lt;&gt;"Yes"),"PARENT_NOT_YES","")</x:f>
      </x:c>
      <x:c r="E752" t="str">
        <x:f>IF(D752="","","Hold")</x:f>
      </x:c>
      <x:c r="F752" t="str">
        <x:f>IF(D752="","","Repair the named source field and rerun.")</x:f>
      </x:c>
      <x:c r="G752" t="str">
        <x:f>IF(D752="","",B752&amp;" "&amp;C752&amp;" "&amp;D752)</x:f>
      </x:c>
    </x:row>
    <x:row r="753">
      <x:c r="A753" t="str">
        <x:v>crm</x:v>
      </x:c>
      <x:c r="B753" t="str">
        <x:f>IF('CRM outcomes'!A21="","",'CRM outcomes'!A21)</x:f>
      </x:c>
      <x:c r="C753" t="str">
        <x:v>opportunity_state</x:v>
      </x:c>
      <x:c r="D753" t="str">
        <x:f>IF(AND('CRM outcomes'!N21="Yes",'CRM outcomes'!L21&lt;&gt;"Yes"),"PARENT_NOT_YES","")</x:f>
      </x:c>
      <x:c r="E753" t="str">
        <x:f>IF(D753="","","Hold")</x:f>
      </x:c>
      <x:c r="F753" t="str">
        <x:f>IF(D753="","","Repair the named source field and rerun.")</x:f>
      </x:c>
      <x:c r="G753" t="str">
        <x:f>IF(D753="","",B753&amp;" "&amp;C753&amp;" "&amp;D753)</x:f>
      </x:c>
    </x:row>
    <x:row r="754">
      <x:c r="A754" t="str">
        <x:v>crm</x:v>
      </x:c>
      <x:c r="B754" t="str">
        <x:f>IF('CRM outcomes'!A22="","",'CRM outcomes'!A22)</x:f>
      </x:c>
      <x:c r="C754" t="str">
        <x:v>opportunity_state</x:v>
      </x:c>
      <x:c r="D754" t="str">
        <x:f>IF(AND('CRM outcomes'!N22="Yes",'CRM outcomes'!L22&lt;&gt;"Yes"),"PARENT_NOT_YES","")</x:f>
      </x:c>
      <x:c r="E754" t="str">
        <x:f>IF(D754="","","Hold")</x:f>
      </x:c>
      <x:c r="F754" t="str">
        <x:f>IF(D754="","","Repair the named source field and rerun.")</x:f>
      </x:c>
      <x:c r="G754" t="str">
        <x:f>IF(D754="","",B754&amp;" "&amp;C754&amp;" "&amp;D754)</x:f>
      </x:c>
    </x:row>
    <x:row r="755">
      <x:c r="A755" t="str">
        <x:v>crm</x:v>
      </x:c>
      <x:c r="B755" t="str">
        <x:f>IF('CRM outcomes'!A23="","",'CRM outcomes'!A23)</x:f>
      </x:c>
      <x:c r="C755" t="str">
        <x:v>opportunity_state</x:v>
      </x:c>
      <x:c r="D755" t="str">
        <x:f>IF(AND('CRM outcomes'!N23="Yes",'CRM outcomes'!L23&lt;&gt;"Yes"),"PARENT_NOT_YES","")</x:f>
      </x:c>
      <x:c r="E755" t="str">
        <x:f>IF(D755="","","Hold")</x:f>
      </x:c>
      <x:c r="F755" t="str">
        <x:f>IF(D755="","","Repair the named source field and rerun.")</x:f>
      </x:c>
      <x:c r="G755" t="str">
        <x:f>IF(D755="","",B755&amp;" "&amp;C755&amp;" "&amp;D755)</x:f>
      </x:c>
    </x:row>
    <x:row r="756">
      <x:c r="A756" t="str">
        <x:v>crm</x:v>
      </x:c>
      <x:c r="B756" t="str">
        <x:f>IF('CRM outcomes'!A24="","",'CRM outcomes'!A24)</x:f>
      </x:c>
      <x:c r="C756" t="str">
        <x:v>opportunity_state</x:v>
      </x:c>
      <x:c r="D756" t="str">
        <x:f>IF(AND('CRM outcomes'!N24="Yes",'CRM outcomes'!L24&lt;&gt;"Yes"),"PARENT_NOT_YES","")</x:f>
      </x:c>
      <x:c r="E756" t="str">
        <x:f>IF(D756="","","Hold")</x:f>
      </x:c>
      <x:c r="F756" t="str">
        <x:f>IF(D756="","","Repair the named source field and rerun.")</x:f>
      </x:c>
      <x:c r="G756" t="str">
        <x:f>IF(D756="","",B756&amp;" "&amp;C756&amp;" "&amp;D756)</x:f>
      </x:c>
    </x:row>
    <x:row r="757">
      <x:c r="A757" t="str">
        <x:v>crm</x:v>
      </x:c>
      <x:c r="B757" t="str">
        <x:f>IF('CRM outcomes'!A25="","",'CRM outcomes'!A25)</x:f>
      </x:c>
      <x:c r="C757" t="str">
        <x:v>opportunity_state</x:v>
      </x:c>
      <x:c r="D757" t="str">
        <x:f>IF(AND('CRM outcomes'!N25="Yes",'CRM outcomes'!L25&lt;&gt;"Yes"),"PARENT_NOT_YES","")</x:f>
      </x:c>
      <x:c r="E757" t="str">
        <x:f>IF(D757="","","Hold")</x:f>
      </x:c>
      <x:c r="F757" t="str">
        <x:f>IF(D757="","","Repair the named source field and rerun.")</x:f>
      </x:c>
      <x:c r="G757" t="str">
        <x:f>IF(D757="","",B757&amp;" "&amp;C757&amp;" "&amp;D757)</x:f>
      </x:c>
    </x:row>
    <x:row r="758">
      <x:c r="A758" t="str">
        <x:v>crm</x:v>
      </x:c>
      <x:c r="B758" t="str">
        <x:f>IF('CRM outcomes'!A26="","",'CRM outcomes'!A26)</x:f>
      </x:c>
      <x:c r="C758" t="str">
        <x:v>opportunity_state</x:v>
      </x:c>
      <x:c r="D758" t="str">
        <x:f>IF(AND('CRM outcomes'!N26="Yes",'CRM outcomes'!L26&lt;&gt;"Yes"),"PARENT_NOT_YES","")</x:f>
      </x:c>
      <x:c r="E758" t="str">
        <x:f>IF(D758="","","Hold")</x:f>
      </x:c>
      <x:c r="F758" t="str">
        <x:f>IF(D758="","","Repair the named source field and rerun.")</x:f>
      </x:c>
      <x:c r="G758" t="str">
        <x:f>IF(D758="","",B758&amp;" "&amp;C758&amp;" "&amp;D758)</x:f>
      </x:c>
    </x:row>
    <x:row r="759">
      <x:c r="A759" t="str">
        <x:v>crm</x:v>
      </x:c>
      <x:c r="B759" t="str">
        <x:f>IF('CRM outcomes'!A27="","",'CRM outcomes'!A27)</x:f>
      </x:c>
      <x:c r="C759" t="str">
        <x:v>opportunity_state</x:v>
      </x:c>
      <x:c r="D759" t="str">
        <x:f>IF(AND('CRM outcomes'!N27="Yes",'CRM outcomes'!L27&lt;&gt;"Yes"),"PARENT_NOT_YES","")</x:f>
      </x:c>
      <x:c r="E759" t="str">
        <x:f>IF(D759="","","Hold")</x:f>
      </x:c>
      <x:c r="F759" t="str">
        <x:f>IF(D759="","","Repair the named source field and rerun.")</x:f>
      </x:c>
      <x:c r="G759" t="str">
        <x:f>IF(D759="","",B759&amp;" "&amp;C759&amp;" "&amp;D759)</x:f>
      </x:c>
    </x:row>
    <x:row r="760">
      <x:c r="A760" t="str">
        <x:v>crm</x:v>
      </x:c>
      <x:c r="B760" t="str">
        <x:f>IF('CRM outcomes'!A28="","",'CRM outcomes'!A28)</x:f>
      </x:c>
      <x:c r="C760" t="str">
        <x:v>opportunity_state</x:v>
      </x:c>
      <x:c r="D760" t="str">
        <x:f>IF(AND('CRM outcomes'!N28="Yes",'CRM outcomes'!L28&lt;&gt;"Yes"),"PARENT_NOT_YES","")</x:f>
      </x:c>
      <x:c r="E760" t="str">
        <x:f>IF(D760="","","Hold")</x:f>
      </x:c>
      <x:c r="F760" t="str">
        <x:f>IF(D760="","","Repair the named source field and rerun.")</x:f>
      </x:c>
      <x:c r="G760" t="str">
        <x:f>IF(D760="","",B760&amp;" "&amp;C760&amp;" "&amp;D760)</x:f>
      </x:c>
    </x:row>
    <x:row r="761">
      <x:c r="A761" t="str">
        <x:v>crm</x:v>
      </x:c>
      <x:c r="B761" t="str">
        <x:f>IF('CRM outcomes'!A29="","",'CRM outcomes'!A29)</x:f>
      </x:c>
      <x:c r="C761" t="str">
        <x:v>opportunity_state</x:v>
      </x:c>
      <x:c r="D761" t="str">
        <x:f>IF(AND('CRM outcomes'!N29="Yes",'CRM outcomes'!L29&lt;&gt;"Yes"),"PARENT_NOT_YES","")</x:f>
      </x:c>
      <x:c r="E761" t="str">
        <x:f>IF(D761="","","Hold")</x:f>
      </x:c>
      <x:c r="F761" t="str">
        <x:f>IF(D761="","","Repair the named source field and rerun.")</x:f>
      </x:c>
      <x:c r="G761" t="str">
        <x:f>IF(D761="","",B761&amp;" "&amp;C761&amp;" "&amp;D761)</x:f>
      </x:c>
    </x:row>
    <x:row r="762">
      <x:c r="A762" t="str">
        <x:v>crm</x:v>
      </x:c>
      <x:c r="B762" t="str">
        <x:f>IF('CRM outcomes'!A30="","",'CRM outcomes'!A30)</x:f>
      </x:c>
      <x:c r="C762" t="str">
        <x:v>opportunity_state</x:v>
      </x:c>
      <x:c r="D762" t="str">
        <x:f>IF(AND('CRM outcomes'!N30="Yes",'CRM outcomes'!L30&lt;&gt;"Yes"),"PARENT_NOT_YES","")</x:f>
      </x:c>
      <x:c r="E762" t="str">
        <x:f>IF(D762="","","Hold")</x:f>
      </x:c>
      <x:c r="F762" t="str">
        <x:f>IF(D762="","","Repair the named source field and rerun.")</x:f>
      </x:c>
      <x:c r="G762" t="str">
        <x:f>IF(D762="","",B762&amp;" "&amp;C762&amp;" "&amp;D762)</x:f>
      </x:c>
    </x:row>
    <x:row r="763">
      <x:c r="A763" t="str">
        <x:v>crm</x:v>
      </x:c>
      <x:c r="B763" t="str">
        <x:f>IF('CRM outcomes'!A31="","",'CRM outcomes'!A31)</x:f>
      </x:c>
      <x:c r="C763" t="str">
        <x:v>opportunity_state</x:v>
      </x:c>
      <x:c r="D763" t="str">
        <x:f>IF(AND('CRM outcomes'!N31="Yes",'CRM outcomes'!L31&lt;&gt;"Yes"),"PARENT_NOT_YES","")</x:f>
      </x:c>
      <x:c r="E763" t="str">
        <x:f>IF(D763="","","Hold")</x:f>
      </x:c>
      <x:c r="F763" t="str">
        <x:f>IF(D763="","","Repair the named source field and rerun.")</x:f>
      </x:c>
      <x:c r="G763" t="str">
        <x:f>IF(D763="","",B763&amp;" "&amp;C763&amp;" "&amp;D763)</x:f>
      </x:c>
    </x:row>
    <x:row r="764">
      <x:c r="A764" t="str">
        <x:v>crm</x:v>
      </x:c>
      <x:c r="B764" t="str">
        <x:f>IF('CRM outcomes'!A32="","",'CRM outcomes'!A32)</x:f>
      </x:c>
      <x:c r="C764" t="str">
        <x:v>opportunity_state</x:v>
      </x:c>
      <x:c r="D764" t="str">
        <x:f>IF(AND('CRM outcomes'!N32="Yes",'CRM outcomes'!L32&lt;&gt;"Yes"),"PARENT_NOT_YES","")</x:f>
      </x:c>
      <x:c r="E764" t="str">
        <x:f>IF(D764="","","Hold")</x:f>
      </x:c>
      <x:c r="F764" t="str">
        <x:f>IF(D764="","","Repair the named source field and rerun.")</x:f>
      </x:c>
      <x:c r="G764" t="str">
        <x:f>IF(D764="","",B764&amp;" "&amp;C764&amp;" "&amp;D764)</x:f>
      </x:c>
    </x:row>
    <x:row r="765">
      <x:c r="A765" t="str">
        <x:v>crm</x:v>
      </x:c>
      <x:c r="B765" t="str">
        <x:f>IF('CRM outcomes'!A33="","",'CRM outcomes'!A33)</x:f>
      </x:c>
      <x:c r="C765" t="str">
        <x:v>opportunity_state</x:v>
      </x:c>
      <x:c r="D765" t="str">
        <x:f>IF(AND('CRM outcomes'!N33="Yes",'CRM outcomes'!L33&lt;&gt;"Yes"),"PARENT_NOT_YES","")</x:f>
      </x:c>
      <x:c r="E765" t="str">
        <x:f>IF(D765="","","Hold")</x:f>
      </x:c>
      <x:c r="F765" t="str">
        <x:f>IF(D765="","","Repair the named source field and rerun.")</x:f>
      </x:c>
      <x:c r="G765" t="str">
        <x:f>IF(D765="","",B765&amp;" "&amp;C765&amp;" "&amp;D765)</x:f>
      </x:c>
    </x:row>
    <x:row r="766">
      <x:c r="A766" t="str">
        <x:v>crm</x:v>
      </x:c>
      <x:c r="B766" t="str">
        <x:f>IF('CRM outcomes'!A34="","",'CRM outcomes'!A34)</x:f>
      </x:c>
      <x:c r="C766" t="str">
        <x:v>opportunity_state</x:v>
      </x:c>
      <x:c r="D766" t="str">
        <x:f>IF(AND('CRM outcomes'!N34="Yes",'CRM outcomes'!L34&lt;&gt;"Yes"),"PARENT_NOT_YES","")</x:f>
      </x:c>
      <x:c r="E766" t="str">
        <x:f>IF(D766="","","Hold")</x:f>
      </x:c>
      <x:c r="F766" t="str">
        <x:f>IF(D766="","","Repair the named source field and rerun.")</x:f>
      </x:c>
      <x:c r="G766" t="str">
        <x:f>IF(D766="","",B766&amp;" "&amp;C766&amp;" "&amp;D766)</x:f>
      </x:c>
    </x:row>
    <x:row r="767">
      <x:c r="A767" t="str">
        <x:v>crm</x:v>
      </x:c>
      <x:c r="B767" t="str">
        <x:f>IF('CRM outcomes'!A35="","",'CRM outcomes'!A35)</x:f>
      </x:c>
      <x:c r="C767" t="str">
        <x:v>opportunity_state</x:v>
      </x:c>
      <x:c r="D767" t="str">
        <x:f>IF(AND('CRM outcomes'!N35="Yes",'CRM outcomes'!L35&lt;&gt;"Yes"),"PARENT_NOT_YES","")</x:f>
      </x:c>
      <x:c r="E767" t="str">
        <x:f>IF(D767="","","Hold")</x:f>
      </x:c>
      <x:c r="F767" t="str">
        <x:f>IF(D767="","","Repair the named source field and rerun.")</x:f>
      </x:c>
      <x:c r="G767" t="str">
        <x:f>IF(D767="","",B767&amp;" "&amp;C767&amp;" "&amp;D767)</x:f>
      </x:c>
    </x:row>
    <x:row r="768">
      <x:c r="A768" t="str">
        <x:v>crm</x:v>
      </x:c>
      <x:c r="B768" t="str">
        <x:f>IF('CRM outcomes'!A36="","",'CRM outcomes'!A36)</x:f>
      </x:c>
      <x:c r="C768" t="str">
        <x:v>opportunity_state</x:v>
      </x:c>
      <x:c r="D768" t="str">
        <x:f>IF(AND('CRM outcomes'!N36="Yes",'CRM outcomes'!L36&lt;&gt;"Yes"),"PARENT_NOT_YES","")</x:f>
      </x:c>
      <x:c r="E768" t="str">
        <x:f>IF(D768="","","Hold")</x:f>
      </x:c>
      <x:c r="F768" t="str">
        <x:f>IF(D768="","","Repair the named source field and rerun.")</x:f>
      </x:c>
      <x:c r="G768" t="str">
        <x:f>IF(D768="","",B768&amp;" "&amp;C768&amp;" "&amp;D768)</x:f>
      </x:c>
    </x:row>
    <x:row r="769">
      <x:c r="A769" t="str">
        <x:v>crm</x:v>
      </x:c>
      <x:c r="B769" t="str">
        <x:f>IF('CRM outcomes'!A37="","",'CRM outcomes'!A37)</x:f>
      </x:c>
      <x:c r="C769" t="str">
        <x:v>opportunity_state</x:v>
      </x:c>
      <x:c r="D769" t="str">
        <x:f>IF(AND('CRM outcomes'!N37="Yes",'CRM outcomes'!L37&lt;&gt;"Yes"),"PARENT_NOT_YES","")</x:f>
      </x:c>
      <x:c r="E769" t="str">
        <x:f>IF(D769="","","Hold")</x:f>
      </x:c>
      <x:c r="F769" t="str">
        <x:f>IF(D769="","","Repair the named source field and rerun.")</x:f>
      </x:c>
      <x:c r="G769" t="str">
        <x:f>IF(D769="","",B769&amp;" "&amp;C769&amp;" "&amp;D769)</x:f>
      </x:c>
    </x:row>
    <x:row r="770">
      <x:c r="A770" t="str">
        <x:v>crm</x:v>
      </x:c>
      <x:c r="B770" t="str">
        <x:f>IF('CRM outcomes'!A38="","",'CRM outcomes'!A38)</x:f>
      </x:c>
      <x:c r="C770" t="str">
        <x:v>opportunity_state</x:v>
      </x:c>
      <x:c r="D770" t="str">
        <x:f>IF(AND('CRM outcomes'!N38="Yes",'CRM outcomes'!L38&lt;&gt;"Yes"),"PARENT_NOT_YES","")</x:f>
      </x:c>
      <x:c r="E770" t="str">
        <x:f>IF(D770="","","Hold")</x:f>
      </x:c>
      <x:c r="F770" t="str">
        <x:f>IF(D770="","","Repair the named source field and rerun.")</x:f>
      </x:c>
      <x:c r="G770" t="str">
        <x:f>IF(D770="","",B770&amp;" "&amp;C770&amp;" "&amp;D770)</x:f>
      </x:c>
    </x:row>
    <x:row r="771">
      <x:c r="A771" t="str">
        <x:v>crm</x:v>
      </x:c>
      <x:c r="B771" t="str">
        <x:f>IF('CRM outcomes'!A39="","",'CRM outcomes'!A39)</x:f>
      </x:c>
      <x:c r="C771" t="str">
        <x:v>opportunity_state</x:v>
      </x:c>
      <x:c r="D771" t="str">
        <x:f>IF(AND('CRM outcomes'!N39="Yes",'CRM outcomes'!L39&lt;&gt;"Yes"),"PARENT_NOT_YES","")</x:f>
      </x:c>
      <x:c r="E771" t="str">
        <x:f>IF(D771="","","Hold")</x:f>
      </x:c>
      <x:c r="F771" t="str">
        <x:f>IF(D771="","","Repair the named source field and rerun.")</x:f>
      </x:c>
      <x:c r="G771" t="str">
        <x:f>IF(D771="","",B771&amp;" "&amp;C771&amp;" "&amp;D771)</x:f>
      </x:c>
    </x:row>
    <x:row r="772">
      <x:c r="A772" t="str">
        <x:v>crm</x:v>
      </x:c>
      <x:c r="B772" t="str">
        <x:f>IF('CRM outcomes'!A40="","",'CRM outcomes'!A40)</x:f>
      </x:c>
      <x:c r="C772" t="str">
        <x:v>opportunity_state</x:v>
      </x:c>
      <x:c r="D772" t="str">
        <x:f>IF(AND('CRM outcomes'!N40="Yes",'CRM outcomes'!L40&lt;&gt;"Yes"),"PARENT_NOT_YES","")</x:f>
      </x:c>
      <x:c r="E772" t="str">
        <x:f>IF(D772="","","Hold")</x:f>
      </x:c>
      <x:c r="F772" t="str">
        <x:f>IF(D772="","","Repair the named source field and rerun.")</x:f>
      </x:c>
      <x:c r="G772" t="str">
        <x:f>IF(D772="","",B772&amp;" "&amp;C772&amp;" "&amp;D772)</x:f>
      </x:c>
    </x:row>
    <x:row r="773">
      <x:c r="A773" t="str">
        <x:v>crm</x:v>
      </x:c>
      <x:c r="B773" t="str">
        <x:f>IF('CRM outcomes'!A41="","",'CRM outcomes'!A41)</x:f>
      </x:c>
      <x:c r="C773" t="str">
        <x:v>opportunity_state</x:v>
      </x:c>
      <x:c r="D773" t="str">
        <x:f>IF(AND('CRM outcomes'!N41="Yes",'CRM outcomes'!L41&lt;&gt;"Yes"),"PARENT_NOT_YES","")</x:f>
      </x:c>
      <x:c r="E773" t="str">
        <x:f>IF(D773="","","Hold")</x:f>
      </x:c>
      <x:c r="F773" t="str">
        <x:f>IF(D773="","","Repair the named source field and rerun.")</x:f>
      </x:c>
      <x:c r="G773" t="str">
        <x:f>IF(D773="","",B773&amp;" "&amp;C773&amp;" "&amp;D773)</x:f>
      </x:c>
    </x:row>
    <x:row r="774">
      <x:c r="A774" t="str">
        <x:v>crm</x:v>
      </x:c>
      <x:c r="B774" t="str">
        <x:f>IF('CRM outcomes'!A42="","",'CRM outcomes'!A42)</x:f>
      </x:c>
      <x:c r="C774" t="str">
        <x:v>opportunity_state</x:v>
      </x:c>
      <x:c r="D774" t="str">
        <x:f>IF(AND('CRM outcomes'!N42="Yes",'CRM outcomes'!L42&lt;&gt;"Yes"),"PARENT_NOT_YES","")</x:f>
      </x:c>
      <x:c r="E774" t="str">
        <x:f>IF(D774="","","Hold")</x:f>
      </x:c>
      <x:c r="F774" t="str">
        <x:f>IF(D774="","","Repair the named source field and rerun.")</x:f>
      </x:c>
      <x:c r="G774" t="str">
        <x:f>IF(D774="","",B774&amp;" "&amp;C774&amp;" "&amp;D774)</x:f>
      </x:c>
    </x:row>
    <x:row r="775">
      <x:c r="A775" t="str">
        <x:v>crm</x:v>
      </x:c>
      <x:c r="B775" t="str">
        <x:f>IF('CRM outcomes'!A43="","",'CRM outcomes'!A43)</x:f>
      </x:c>
      <x:c r="C775" t="str">
        <x:v>opportunity_state</x:v>
      </x:c>
      <x:c r="D775" t="str">
        <x:f>IF(AND('CRM outcomes'!N43="Yes",'CRM outcomes'!L43&lt;&gt;"Yes"),"PARENT_NOT_YES","")</x:f>
      </x:c>
      <x:c r="E775" t="str">
        <x:f>IF(D775="","","Hold")</x:f>
      </x:c>
      <x:c r="F775" t="str">
        <x:f>IF(D775="","","Repair the named source field and rerun.")</x:f>
      </x:c>
      <x:c r="G775" t="str">
        <x:f>IF(D775="","",B775&amp;" "&amp;C775&amp;" "&amp;D775)</x:f>
      </x:c>
    </x:row>
    <x:row r="776">
      <x:c r="A776" t="str">
        <x:v>crm</x:v>
      </x:c>
      <x:c r="B776" t="str">
        <x:f>IF('CRM outcomes'!A44="","",'CRM outcomes'!A44)</x:f>
      </x:c>
      <x:c r="C776" t="str">
        <x:v>opportunity_state</x:v>
      </x:c>
      <x:c r="D776" t="str">
        <x:f>IF(AND('CRM outcomes'!N44="Yes",'CRM outcomes'!L44&lt;&gt;"Yes"),"PARENT_NOT_YES","")</x:f>
      </x:c>
      <x:c r="E776" t="str">
        <x:f>IF(D776="","","Hold")</x:f>
      </x:c>
      <x:c r="F776" t="str">
        <x:f>IF(D776="","","Repair the named source field and rerun.")</x:f>
      </x:c>
      <x:c r="G776" t="str">
        <x:f>IF(D776="","",B776&amp;" "&amp;C776&amp;" "&amp;D776)</x:f>
      </x:c>
    </x:row>
    <x:row r="777">
      <x:c r="A777" t="str">
        <x:v>crm</x:v>
      </x:c>
      <x:c r="B777" t="str">
        <x:f>IF('CRM outcomes'!A45="","",'CRM outcomes'!A45)</x:f>
      </x:c>
      <x:c r="C777" t="str">
        <x:v>opportunity_state</x:v>
      </x:c>
      <x:c r="D777" t="str">
        <x:f>IF(AND('CRM outcomes'!N45="Yes",'CRM outcomes'!L45&lt;&gt;"Yes"),"PARENT_NOT_YES","")</x:f>
      </x:c>
      <x:c r="E777" t="str">
        <x:f>IF(D777="","","Hold")</x:f>
      </x:c>
      <x:c r="F777" t="str">
        <x:f>IF(D777="","","Repair the named source field and rerun.")</x:f>
      </x:c>
      <x:c r="G777" t="str">
        <x:f>IF(D777="","",B777&amp;" "&amp;C777&amp;" "&amp;D777)</x:f>
      </x:c>
    </x:row>
    <x:row r="778">
      <x:c r="A778" t="str">
        <x:v>crm</x:v>
      </x:c>
      <x:c r="B778" t="str">
        <x:f>IF('CRM outcomes'!A46="","",'CRM outcomes'!A46)</x:f>
      </x:c>
      <x:c r="C778" t="str">
        <x:v>opportunity_state</x:v>
      </x:c>
      <x:c r="D778" t="str">
        <x:f>IF(AND('CRM outcomes'!N46="Yes",'CRM outcomes'!L46&lt;&gt;"Yes"),"PARENT_NOT_YES","")</x:f>
      </x:c>
      <x:c r="E778" t="str">
        <x:f>IF(D778="","","Hold")</x:f>
      </x:c>
      <x:c r="F778" t="str">
        <x:f>IF(D778="","","Repair the named source field and rerun.")</x:f>
      </x:c>
      <x:c r="G778" t="str">
        <x:f>IF(D778="","",B778&amp;" "&amp;C778&amp;" "&amp;D778)</x:f>
      </x:c>
    </x:row>
    <x:row r="779">
      <x:c r="A779" t="str">
        <x:v>crm</x:v>
      </x:c>
      <x:c r="B779" t="str">
        <x:f>IF('CRM outcomes'!A47="","",'CRM outcomes'!A47)</x:f>
      </x:c>
      <x:c r="C779" t="str">
        <x:v>opportunity_state</x:v>
      </x:c>
      <x:c r="D779" t="str">
        <x:f>IF(AND('CRM outcomes'!N47="Yes",'CRM outcomes'!L47&lt;&gt;"Yes"),"PARENT_NOT_YES","")</x:f>
      </x:c>
      <x:c r="E779" t="str">
        <x:f>IF(D779="","","Hold")</x:f>
      </x:c>
      <x:c r="F779" t="str">
        <x:f>IF(D779="","","Repair the named source field and rerun.")</x:f>
      </x:c>
      <x:c r="G779" t="str">
        <x:f>IF(D779="","",B779&amp;" "&amp;C779&amp;" "&amp;D779)</x:f>
      </x:c>
    </x:row>
    <x:row r="780">
      <x:c r="A780" t="str">
        <x:v>crm</x:v>
      </x:c>
      <x:c r="B780" t="str">
        <x:f>IF('CRM outcomes'!A48="","",'CRM outcomes'!A48)</x:f>
      </x:c>
      <x:c r="C780" t="str">
        <x:v>opportunity_state</x:v>
      </x:c>
      <x:c r="D780" t="str">
        <x:f>IF(AND('CRM outcomes'!N48="Yes",'CRM outcomes'!L48&lt;&gt;"Yes"),"PARENT_NOT_YES","")</x:f>
      </x:c>
      <x:c r="E780" t="str">
        <x:f>IF(D780="","","Hold")</x:f>
      </x:c>
      <x:c r="F780" t="str">
        <x:f>IF(D780="","","Repair the named source field and rerun.")</x:f>
      </x:c>
      <x:c r="G780" t="str">
        <x:f>IF(D780="","",B780&amp;" "&amp;C780&amp;" "&amp;D780)</x:f>
      </x:c>
    </x:row>
    <x:row r="781">
      <x:c r="A781" t="str">
        <x:v>crm</x:v>
      </x:c>
      <x:c r="B781" t="str">
        <x:f>IF('CRM outcomes'!A49="","",'CRM outcomes'!A49)</x:f>
      </x:c>
      <x:c r="C781" t="str">
        <x:v>opportunity_state</x:v>
      </x:c>
      <x:c r="D781" t="str">
        <x:f>IF(AND('CRM outcomes'!N49="Yes",'CRM outcomes'!L49&lt;&gt;"Yes"),"PARENT_NOT_YES","")</x:f>
      </x:c>
      <x:c r="E781" t="str">
        <x:f>IF(D781="","","Hold")</x:f>
      </x:c>
      <x:c r="F781" t="str">
        <x:f>IF(D781="","","Repair the named source field and rerun.")</x:f>
      </x:c>
      <x:c r="G781" t="str">
        <x:f>IF(D781="","",B781&amp;" "&amp;C781&amp;" "&amp;D781)</x:f>
      </x:c>
    </x:row>
    <x:row r="782">
      <x:c r="A782" t="str">
        <x:v>crm</x:v>
      </x:c>
      <x:c r="B782" t="str">
        <x:f>IF('CRM outcomes'!A50="","",'CRM outcomes'!A50)</x:f>
      </x:c>
      <x:c r="C782" t="str">
        <x:v>opportunity_state</x:v>
      </x:c>
      <x:c r="D782" t="str">
        <x:f>IF(AND('CRM outcomes'!N50="Yes",'CRM outcomes'!L50&lt;&gt;"Yes"),"PARENT_NOT_YES","")</x:f>
      </x:c>
      <x:c r="E782" t="str">
        <x:f>IF(D782="","","Hold")</x:f>
      </x:c>
      <x:c r="F782" t="str">
        <x:f>IF(D782="","","Repair the named source field and rerun.")</x:f>
      </x:c>
      <x:c r="G782" t="str">
        <x:f>IF(D782="","",B782&amp;" "&amp;C782&amp;" "&amp;D782)</x:f>
      </x:c>
    </x:row>
    <x:row r="783">
      <x:c r="A783" t="str">
        <x:v>crm</x:v>
      </x:c>
      <x:c r="B783" t="str">
        <x:f>IF('CRM outcomes'!A51="","",'CRM outcomes'!A51)</x:f>
      </x:c>
      <x:c r="C783" t="str">
        <x:v>opportunity_state</x:v>
      </x:c>
      <x:c r="D783" t="str">
        <x:f>IF(AND('CRM outcomes'!N51="Yes",'CRM outcomes'!L51&lt;&gt;"Yes"),"PARENT_NOT_YES","")</x:f>
      </x:c>
      <x:c r="E783" t="str">
        <x:f>IF(D783="","","Hold")</x:f>
      </x:c>
      <x:c r="F783" t="str">
        <x:f>IF(D783="","","Repair the named source field and rerun.")</x:f>
      </x:c>
      <x:c r="G783" t="str">
        <x:f>IF(D783="","",B783&amp;" "&amp;C783&amp;" "&amp;D783)</x:f>
      </x:c>
    </x:row>
    <x:row r="784">
      <x:c r="A784" t="str">
        <x:v>crm</x:v>
      </x:c>
      <x:c r="B784" t="str">
        <x:f>IF('CRM outcomes'!A52="","",'CRM outcomes'!A52)</x:f>
      </x:c>
      <x:c r="C784" t="str">
        <x:v>opportunity_state</x:v>
      </x:c>
      <x:c r="D784" t="str">
        <x:f>IF(AND('CRM outcomes'!N52="Yes",'CRM outcomes'!L52&lt;&gt;"Yes"),"PARENT_NOT_YES","")</x:f>
      </x:c>
      <x:c r="E784" t="str">
        <x:f>IF(D784="","","Hold")</x:f>
      </x:c>
      <x:c r="F784" t="str">
        <x:f>IF(D784="","","Repair the named source field and rerun.")</x:f>
      </x:c>
      <x:c r="G784" t="str">
        <x:f>IF(D784="","",B784&amp;" "&amp;C784&amp;" "&amp;D784)</x:f>
      </x:c>
    </x:row>
    <x:row r="785">
      <x:c r="A785" t="str">
        <x:v>crm</x:v>
      </x:c>
      <x:c r="B785" t="str">
        <x:f>IF('CRM outcomes'!A53="","",'CRM outcomes'!A53)</x:f>
      </x:c>
      <x:c r="C785" t="str">
        <x:v>opportunity_state</x:v>
      </x:c>
      <x:c r="D785" t="str">
        <x:f>IF(AND('CRM outcomes'!N53="Yes",'CRM outcomes'!L53&lt;&gt;"Yes"),"PARENT_NOT_YES","")</x:f>
      </x:c>
      <x:c r="E785" t="str">
        <x:f>IF(D785="","","Hold")</x:f>
      </x:c>
      <x:c r="F785" t="str">
        <x:f>IF(D785="","","Repair the named source field and rerun.")</x:f>
      </x:c>
      <x:c r="G785" t="str">
        <x:f>IF(D785="","",B785&amp;" "&amp;C785&amp;" "&amp;D785)</x:f>
      </x:c>
    </x:row>
    <x:row r="786">
      <x:c r="A786" t="str">
        <x:v>crm</x:v>
      </x:c>
      <x:c r="B786" t="str">
        <x:f>IF('CRM outcomes'!A54="","",'CRM outcomes'!A54)</x:f>
      </x:c>
      <x:c r="C786" t="str">
        <x:v>opportunity_state</x:v>
      </x:c>
      <x:c r="D786" t="str">
        <x:f>IF(AND('CRM outcomes'!N54="Yes",'CRM outcomes'!L54&lt;&gt;"Yes"),"PARENT_NOT_YES","")</x:f>
      </x:c>
      <x:c r="E786" t="str">
        <x:f>IF(D786="","","Hold")</x:f>
      </x:c>
      <x:c r="F786" t="str">
        <x:f>IF(D786="","","Repair the named source field and rerun.")</x:f>
      </x:c>
      <x:c r="G786" t="str">
        <x:f>IF(D786="","",B786&amp;" "&amp;C786&amp;" "&amp;D786)</x:f>
      </x:c>
    </x:row>
    <x:row r="787">
      <x:c r="A787" t="str">
        <x:v>crm</x:v>
      </x:c>
      <x:c r="B787" t="str">
        <x:f>IF('CRM outcomes'!A55="","",'CRM outcomes'!A55)</x:f>
      </x:c>
      <x:c r="C787" t="str">
        <x:v>opportunity_state</x:v>
      </x:c>
      <x:c r="D787" t="str">
        <x:f>IF(AND('CRM outcomes'!N55="Yes",'CRM outcomes'!L55&lt;&gt;"Yes"),"PARENT_NOT_YES","")</x:f>
      </x:c>
      <x:c r="E787" t="str">
        <x:f>IF(D787="","","Hold")</x:f>
      </x:c>
      <x:c r="F787" t="str">
        <x:f>IF(D787="","","Repair the named source field and rerun.")</x:f>
      </x:c>
      <x:c r="G787" t="str">
        <x:f>IF(D787="","",B787&amp;" "&amp;C787&amp;" "&amp;D787)</x:f>
      </x:c>
    </x:row>
    <x:row r="788">
      <x:c r="A788" t="str">
        <x:v>crm</x:v>
      </x:c>
      <x:c r="B788" t="str">
        <x:f>IF('CRM outcomes'!A56="","",'CRM outcomes'!A56)</x:f>
      </x:c>
      <x:c r="C788" t="str">
        <x:v>opportunity_state</x:v>
      </x:c>
      <x:c r="D788" t="str">
        <x:f>IF(AND('CRM outcomes'!N56="Yes",'CRM outcomes'!L56&lt;&gt;"Yes"),"PARENT_NOT_YES","")</x:f>
      </x:c>
      <x:c r="E788" t="str">
        <x:f>IF(D788="","","Hold")</x:f>
      </x:c>
      <x:c r="F788" t="str">
        <x:f>IF(D788="","","Repair the named source field and rerun.")</x:f>
      </x:c>
      <x:c r="G788" t="str">
        <x:f>IF(D788="","",B788&amp;" "&amp;C788&amp;" "&amp;D788)</x:f>
      </x:c>
    </x:row>
    <x:row r="789">
      <x:c r="A789" t="str">
        <x:v>crm</x:v>
      </x:c>
      <x:c r="B789" t="str">
        <x:f>IF('CRM outcomes'!A57="","",'CRM outcomes'!A57)</x:f>
      </x:c>
      <x:c r="C789" t="str">
        <x:v>opportunity_state</x:v>
      </x:c>
      <x:c r="D789" t="str">
        <x:f>IF(AND('CRM outcomes'!N57="Yes",'CRM outcomes'!L57&lt;&gt;"Yes"),"PARENT_NOT_YES","")</x:f>
      </x:c>
      <x:c r="E789" t="str">
        <x:f>IF(D789="","","Hold")</x:f>
      </x:c>
      <x:c r="F789" t="str">
        <x:f>IF(D789="","","Repair the named source field and rerun.")</x:f>
      </x:c>
      <x:c r="G789" t="str">
        <x:f>IF(D789="","",B789&amp;" "&amp;C789&amp;" "&amp;D789)</x:f>
      </x:c>
    </x:row>
    <x:row r="790">
      <x:c r="A790" t="str">
        <x:v>crm</x:v>
      </x:c>
      <x:c r="B790" t="str">
        <x:f>IF('CRM outcomes'!A58="","",'CRM outcomes'!A58)</x:f>
      </x:c>
      <x:c r="C790" t="str">
        <x:v>opportunity_state</x:v>
      </x:c>
      <x:c r="D790" t="str">
        <x:f>IF(AND('CRM outcomes'!N58="Yes",'CRM outcomes'!L58&lt;&gt;"Yes"),"PARENT_NOT_YES","")</x:f>
      </x:c>
      <x:c r="E790" t="str">
        <x:f>IF(D790="","","Hold")</x:f>
      </x:c>
      <x:c r="F790" t="str">
        <x:f>IF(D790="","","Repair the named source field and rerun.")</x:f>
      </x:c>
      <x:c r="G790" t="str">
        <x:f>IF(D790="","",B790&amp;" "&amp;C790&amp;" "&amp;D790)</x:f>
      </x:c>
    </x:row>
    <x:row r="791">
      <x:c r="A791" t="str">
        <x:v>crm</x:v>
      </x:c>
      <x:c r="B791" t="str">
        <x:f>IF('CRM outcomes'!A59="","",'CRM outcomes'!A59)</x:f>
      </x:c>
      <x:c r="C791" t="str">
        <x:v>opportunity_state</x:v>
      </x:c>
      <x:c r="D791" t="str">
        <x:f>IF(AND('CRM outcomes'!N59="Yes",'CRM outcomes'!L59&lt;&gt;"Yes"),"PARENT_NOT_YES","")</x:f>
      </x:c>
      <x:c r="E791" t="str">
        <x:f>IF(D791="","","Hold")</x:f>
      </x:c>
      <x:c r="F791" t="str">
        <x:f>IF(D791="","","Repair the named source field and rerun.")</x:f>
      </x:c>
      <x:c r="G791" t="str">
        <x:f>IF(D791="","",B791&amp;" "&amp;C791&amp;" "&amp;D791)</x:f>
      </x:c>
    </x:row>
    <x:row r="792">
      <x:c r="A792" t="str">
        <x:v>crm</x:v>
      </x:c>
      <x:c r="B792" t="str">
        <x:f>IF('CRM outcomes'!A60="","",'CRM outcomes'!A60)</x:f>
      </x:c>
      <x:c r="C792" t="str">
        <x:v>opportunity_state</x:v>
      </x:c>
      <x:c r="D792" t="str">
        <x:f>IF(AND('CRM outcomes'!N60="Yes",'CRM outcomes'!L60&lt;&gt;"Yes"),"PARENT_NOT_YES","")</x:f>
      </x:c>
      <x:c r="E792" t="str">
        <x:f>IF(D792="","","Hold")</x:f>
      </x:c>
      <x:c r="F792" t="str">
        <x:f>IF(D792="","","Repair the named source field and rerun.")</x:f>
      </x:c>
      <x:c r="G792" t="str">
        <x:f>IF(D792="","",B792&amp;" "&amp;C792&amp;" "&amp;D792)</x:f>
      </x:c>
    </x:row>
    <x:row r="793">
      <x:c r="A793" t="str">
        <x:v>crm</x:v>
      </x:c>
      <x:c r="B793" t="str">
        <x:f>IF('CRM outcomes'!A61="","",'CRM outcomes'!A61)</x:f>
      </x:c>
      <x:c r="C793" t="str">
        <x:v>opportunity_state</x:v>
      </x:c>
      <x:c r="D793" t="str">
        <x:f>IF(AND('CRM outcomes'!N61="Yes",'CRM outcomes'!L61&lt;&gt;"Yes"),"PARENT_NOT_YES","")</x:f>
      </x:c>
      <x:c r="E793" t="str">
        <x:f>IF(D793="","","Hold")</x:f>
      </x:c>
      <x:c r="F793" t="str">
        <x:f>IF(D793="","","Repair the named source field and rerun.")</x:f>
      </x:c>
      <x:c r="G793" t="str">
        <x:f>IF(D793="","",B793&amp;" "&amp;C793&amp;" "&amp;D793)</x:f>
      </x:c>
    </x:row>
    <x:row r="794">
      <x:c r="A794" t="str">
        <x:v>crm</x:v>
      </x:c>
      <x:c r="B794" t="str">
        <x:f>IF('CRM outcomes'!A62="","",'CRM outcomes'!A62)</x:f>
      </x:c>
      <x:c r="C794" t="str">
        <x:v>opportunity_state</x:v>
      </x:c>
      <x:c r="D794" t="str">
        <x:f>IF(AND('CRM outcomes'!N62="Yes",'CRM outcomes'!L62&lt;&gt;"Yes"),"PARENT_NOT_YES","")</x:f>
      </x:c>
      <x:c r="E794" t="str">
        <x:f>IF(D794="","","Hold")</x:f>
      </x:c>
      <x:c r="F794" t="str">
        <x:f>IF(D794="","","Repair the named source field and rerun.")</x:f>
      </x:c>
      <x:c r="G794" t="str">
        <x:f>IF(D794="","",B794&amp;" "&amp;C794&amp;" "&amp;D794)</x:f>
      </x:c>
    </x:row>
    <x:row r="795">
      <x:c r="A795" t="str">
        <x:v>crm</x:v>
      </x:c>
      <x:c r="B795" t="str">
        <x:f>IF('CRM outcomes'!A63="","",'CRM outcomes'!A63)</x:f>
      </x:c>
      <x:c r="C795" t="str">
        <x:v>opportunity_state</x:v>
      </x:c>
      <x:c r="D795" t="str">
        <x:f>IF(AND('CRM outcomes'!N63="Yes",'CRM outcomes'!L63&lt;&gt;"Yes"),"PARENT_NOT_YES","")</x:f>
      </x:c>
      <x:c r="E795" t="str">
        <x:f>IF(D795="","","Hold")</x:f>
      </x:c>
      <x:c r="F795" t="str">
        <x:f>IF(D795="","","Repair the named source field and rerun.")</x:f>
      </x:c>
      <x:c r="G795" t="str">
        <x:f>IF(D795="","",B795&amp;" "&amp;C795&amp;" "&amp;D795)</x:f>
      </x:c>
    </x:row>
    <x:row r="796">
      <x:c r="A796" t="str">
        <x:v>crm</x:v>
      </x:c>
      <x:c r="B796" t="str">
        <x:f>IF('CRM outcomes'!A64="","",'CRM outcomes'!A64)</x:f>
      </x:c>
      <x:c r="C796" t="str">
        <x:v>opportunity_state</x:v>
      </x:c>
      <x:c r="D796" t="str">
        <x:f>IF(AND('CRM outcomes'!N64="Yes",'CRM outcomes'!L64&lt;&gt;"Yes"),"PARENT_NOT_YES","")</x:f>
      </x:c>
      <x:c r="E796" t="str">
        <x:f>IF(D796="","","Hold")</x:f>
      </x:c>
      <x:c r="F796" t="str">
        <x:f>IF(D796="","","Repair the named source field and rerun.")</x:f>
      </x:c>
      <x:c r="G796" t="str">
        <x:f>IF(D796="","",B796&amp;" "&amp;C796&amp;" "&amp;D796)</x:f>
      </x:c>
    </x:row>
    <x:row r="797">
      <x:c r="A797" t="str">
        <x:v>crm</x:v>
      </x:c>
      <x:c r="B797" t="str">
        <x:f>IF('CRM outcomes'!A65="","",'CRM outcomes'!A65)</x:f>
      </x:c>
      <x:c r="C797" t="str">
        <x:v>opportunity_state</x:v>
      </x:c>
      <x:c r="D797" t="str">
        <x:f>IF(AND('CRM outcomes'!N65="Yes",'CRM outcomes'!L65&lt;&gt;"Yes"),"PARENT_NOT_YES","")</x:f>
      </x:c>
      <x:c r="E797" t="str">
        <x:f>IF(D797="","","Hold")</x:f>
      </x:c>
      <x:c r="F797" t="str">
        <x:f>IF(D797="","","Repair the named source field and rerun.")</x:f>
      </x:c>
      <x:c r="G797" t="str">
        <x:f>IF(D797="","",B797&amp;" "&amp;C797&amp;" "&amp;D797)</x:f>
      </x:c>
    </x:row>
    <x:row r="798">
      <x:c r="A798" t="str">
        <x:v>crm</x:v>
      </x:c>
      <x:c r="B798" t="str">
        <x:f>IF('CRM outcomes'!A66="","",'CRM outcomes'!A66)</x:f>
      </x:c>
      <x:c r="C798" t="str">
        <x:v>opportunity_state</x:v>
      </x:c>
      <x:c r="D798" t="str">
        <x:f>IF(AND('CRM outcomes'!N66="Yes",'CRM outcomes'!L66&lt;&gt;"Yes"),"PARENT_NOT_YES","")</x:f>
      </x:c>
      <x:c r="E798" t="str">
        <x:f>IF(D798="","","Hold")</x:f>
      </x:c>
      <x:c r="F798" t="str">
        <x:f>IF(D798="","","Repair the named source field and rerun.")</x:f>
      </x:c>
      <x:c r="G798" t="str">
        <x:f>IF(D798="","",B798&amp;" "&amp;C798&amp;" "&amp;D798)</x:f>
      </x:c>
    </x:row>
    <x:row r="799">
      <x:c r="A799" t="str">
        <x:v>crm</x:v>
      </x:c>
      <x:c r="B799" t="str">
        <x:f>IF('CRM outcomes'!A67="","",'CRM outcomes'!A67)</x:f>
      </x:c>
      <x:c r="C799" t="str">
        <x:v>opportunity_state</x:v>
      </x:c>
      <x:c r="D799" t="str">
        <x:f>IF(AND('CRM outcomes'!N67="Yes",'CRM outcomes'!L67&lt;&gt;"Yes"),"PARENT_NOT_YES","")</x:f>
      </x:c>
      <x:c r="E799" t="str">
        <x:f>IF(D799="","","Hold")</x:f>
      </x:c>
      <x:c r="F799" t="str">
        <x:f>IF(D799="","","Repair the named source field and rerun.")</x:f>
      </x:c>
      <x:c r="G799" t="str">
        <x:f>IF(D799="","",B799&amp;" "&amp;C799&amp;" "&amp;D799)</x:f>
      </x:c>
    </x:row>
    <x:row r="800">
      <x:c r="A800" t="str">
        <x:v>crm</x:v>
      </x:c>
      <x:c r="B800" t="str">
        <x:f>IF('CRM outcomes'!A68="","",'CRM outcomes'!A68)</x:f>
      </x:c>
      <x:c r="C800" t="str">
        <x:v>opportunity_state</x:v>
      </x:c>
      <x:c r="D800" t="str">
        <x:f>IF(AND('CRM outcomes'!N68="Yes",'CRM outcomes'!L68&lt;&gt;"Yes"),"PARENT_NOT_YES","")</x:f>
      </x:c>
      <x:c r="E800" t="str">
        <x:f>IF(D800="","","Hold")</x:f>
      </x:c>
      <x:c r="F800" t="str">
        <x:f>IF(D800="","","Repair the named source field and rerun.")</x:f>
      </x:c>
      <x:c r="G800" t="str">
        <x:f>IF(D800="","",B800&amp;" "&amp;C800&amp;" "&amp;D800)</x:f>
      </x:c>
    </x:row>
    <x:row r="801">
      <x:c r="A801" t="str">
        <x:v>crm</x:v>
      </x:c>
      <x:c r="B801" t="str">
        <x:f>IF('CRM outcomes'!A69="","",'CRM outcomes'!A69)</x:f>
      </x:c>
      <x:c r="C801" t="str">
        <x:v>opportunity_state</x:v>
      </x:c>
      <x:c r="D801" t="str">
        <x:f>IF(AND('CRM outcomes'!N69="Yes",'CRM outcomes'!L69&lt;&gt;"Yes"),"PARENT_NOT_YES","")</x:f>
      </x:c>
      <x:c r="E801" t="str">
        <x:f>IF(D801="","","Hold")</x:f>
      </x:c>
      <x:c r="F801" t="str">
        <x:f>IF(D801="","","Repair the named source field and rerun.")</x:f>
      </x:c>
      <x:c r="G801" t="str">
        <x:f>IF(D801="","",B801&amp;" "&amp;C801&amp;" "&amp;D801)</x:f>
      </x:c>
    </x:row>
    <x:row r="802">
      <x:c r="A802" t="str">
        <x:v>crm</x:v>
      </x:c>
      <x:c r="B802" t="str">
        <x:f>IF('CRM outcomes'!A70="","",'CRM outcomes'!A70)</x:f>
      </x:c>
      <x:c r="C802" t="str">
        <x:v>opportunity_state</x:v>
      </x:c>
      <x:c r="D802" t="str">
        <x:f>IF(AND('CRM outcomes'!N70="Yes",'CRM outcomes'!L70&lt;&gt;"Yes"),"PARENT_NOT_YES","")</x:f>
      </x:c>
      <x:c r="E802" t="str">
        <x:f>IF(D802="","","Hold")</x:f>
      </x:c>
      <x:c r="F802" t="str">
        <x:f>IF(D802="","","Repair the named source field and rerun.")</x:f>
      </x:c>
      <x:c r="G802" t="str">
        <x:f>IF(D802="","",B802&amp;" "&amp;C802&amp;" "&amp;D802)</x:f>
      </x:c>
    </x:row>
    <x:row r="803">
      <x:c r="A803" t="str">
        <x:v>crm</x:v>
      </x:c>
      <x:c r="B803" t="str">
        <x:f>IF('CRM outcomes'!A71="","",'CRM outcomes'!A71)</x:f>
      </x:c>
      <x:c r="C803" t="str">
        <x:v>opportunity_state</x:v>
      </x:c>
      <x:c r="D803" t="str">
        <x:f>IF(AND('CRM outcomes'!N71="Yes",'CRM outcomes'!L71&lt;&gt;"Yes"),"PARENT_NOT_YES","")</x:f>
      </x:c>
      <x:c r="E803" t="str">
        <x:f>IF(D803="","","Hold")</x:f>
      </x:c>
      <x:c r="F803" t="str">
        <x:f>IF(D803="","","Repair the named source field and rerun.")</x:f>
      </x:c>
      <x:c r="G803" t="str">
        <x:f>IF(D803="","",B803&amp;" "&amp;C803&amp;" "&amp;D803)</x:f>
      </x:c>
    </x:row>
    <x:row r="804">
      <x:c r="A804" t="str">
        <x:v>crm</x:v>
      </x:c>
      <x:c r="B804" t="str">
        <x:f>IF('CRM outcomes'!A72="","",'CRM outcomes'!A72)</x:f>
      </x:c>
      <x:c r="C804" t="str">
        <x:v>opportunity_state</x:v>
      </x:c>
      <x:c r="D804" t="str">
        <x:f>IF(AND('CRM outcomes'!N72="Yes",'CRM outcomes'!L72&lt;&gt;"Yes"),"PARENT_NOT_YES","")</x:f>
      </x:c>
      <x:c r="E804" t="str">
        <x:f>IF(D804="","","Hold")</x:f>
      </x:c>
      <x:c r="F804" t="str">
        <x:f>IF(D804="","","Repair the named source field and rerun.")</x:f>
      </x:c>
      <x:c r="G804" t="str">
        <x:f>IF(D804="","",B804&amp;" "&amp;C804&amp;" "&amp;D804)</x:f>
      </x:c>
    </x:row>
    <x:row r="805">
      <x:c r="A805" t="str">
        <x:v>crm</x:v>
      </x:c>
      <x:c r="B805" t="str">
        <x:f>IF('CRM outcomes'!A73="","",'CRM outcomes'!A73)</x:f>
      </x:c>
      <x:c r="C805" t="str">
        <x:v>opportunity_state</x:v>
      </x:c>
      <x:c r="D805" t="str">
        <x:f>IF(AND('CRM outcomes'!N73="Yes",'CRM outcomes'!L73&lt;&gt;"Yes"),"PARENT_NOT_YES","")</x:f>
      </x:c>
      <x:c r="E805" t="str">
        <x:f>IF(D805="","","Hold")</x:f>
      </x:c>
      <x:c r="F805" t="str">
        <x:f>IF(D805="","","Repair the named source field and rerun.")</x:f>
      </x:c>
      <x:c r="G805" t="str">
        <x:f>IF(D805="","",B805&amp;" "&amp;C805&amp;" "&amp;D805)</x:f>
      </x:c>
    </x:row>
    <x:row r="806">
      <x:c r="A806" t="str">
        <x:v>crm</x:v>
      </x:c>
      <x:c r="B806" t="str">
        <x:f>IF('CRM outcomes'!A74="","",'CRM outcomes'!A74)</x:f>
      </x:c>
      <x:c r="C806" t="str">
        <x:v>opportunity_state</x:v>
      </x:c>
      <x:c r="D806" t="str">
        <x:f>IF(AND('CRM outcomes'!N74="Yes",'CRM outcomes'!L74&lt;&gt;"Yes"),"PARENT_NOT_YES","")</x:f>
      </x:c>
      <x:c r="E806" t="str">
        <x:f>IF(D806="","","Hold")</x:f>
      </x:c>
      <x:c r="F806" t="str">
        <x:f>IF(D806="","","Repair the named source field and rerun.")</x:f>
      </x:c>
      <x:c r="G806" t="str">
        <x:f>IF(D806="","",B806&amp;" "&amp;C806&amp;" "&amp;D806)</x:f>
      </x:c>
    </x:row>
    <x:row r="807">
      <x:c r="A807" t="str">
        <x:v>crm</x:v>
      </x:c>
      <x:c r="B807" t="str">
        <x:f>IF('CRM outcomes'!A75="","",'CRM outcomes'!A75)</x:f>
      </x:c>
      <x:c r="C807" t="str">
        <x:v>opportunity_state</x:v>
      </x:c>
      <x:c r="D807" t="str">
        <x:f>IF(AND('CRM outcomes'!N75="Yes",'CRM outcomes'!L75&lt;&gt;"Yes"),"PARENT_NOT_YES","")</x:f>
      </x:c>
      <x:c r="E807" t="str">
        <x:f>IF(D807="","","Hold")</x:f>
      </x:c>
      <x:c r="F807" t="str">
        <x:f>IF(D807="","","Repair the named source field and rerun.")</x:f>
      </x:c>
      <x:c r="G807" t="str">
        <x:f>IF(D807="","",B807&amp;" "&amp;C807&amp;" "&amp;D807)</x:f>
      </x:c>
    </x:row>
    <x:row r="808">
      <x:c r="A808" t="str">
        <x:v>crm</x:v>
      </x:c>
      <x:c r="B808" t="str">
        <x:f>IF('CRM outcomes'!A76="","",'CRM outcomes'!A76)</x:f>
      </x:c>
      <x:c r="C808" t="str">
        <x:v>opportunity_state</x:v>
      </x:c>
      <x:c r="D808" t="str">
        <x:f>IF(AND('CRM outcomes'!N76="Yes",'CRM outcomes'!L76&lt;&gt;"Yes"),"PARENT_NOT_YES","")</x:f>
      </x:c>
      <x:c r="E808" t="str">
        <x:f>IF(D808="","","Hold")</x:f>
      </x:c>
      <x:c r="F808" t="str">
        <x:f>IF(D808="","","Repair the named source field and rerun.")</x:f>
      </x:c>
      <x:c r="G808" t="str">
        <x:f>IF(D808="","",B808&amp;" "&amp;C808&amp;" "&amp;D808)</x:f>
      </x:c>
    </x:row>
    <x:row r="809">
      <x:c r="A809" t="str">
        <x:v>crm</x:v>
      </x:c>
      <x:c r="B809" t="str">
        <x:f>IF('CRM outcomes'!A77="","",'CRM outcomes'!A77)</x:f>
      </x:c>
      <x:c r="C809" t="str">
        <x:v>opportunity_state</x:v>
      </x:c>
      <x:c r="D809" t="str">
        <x:f>IF(AND('CRM outcomes'!N77="Yes",'CRM outcomes'!L77&lt;&gt;"Yes"),"PARENT_NOT_YES","")</x:f>
      </x:c>
      <x:c r="E809" t="str">
        <x:f>IF(D809="","","Hold")</x:f>
      </x:c>
      <x:c r="F809" t="str">
        <x:f>IF(D809="","","Repair the named source field and rerun.")</x:f>
      </x:c>
      <x:c r="G809" t="str">
        <x:f>IF(D809="","",B809&amp;" "&amp;C809&amp;" "&amp;D809)</x:f>
      </x:c>
    </x:row>
    <x:row r="810">
      <x:c r="A810" t="str">
        <x:v>crm</x:v>
      </x:c>
      <x:c r="B810" t="str">
        <x:f>IF('CRM outcomes'!A78="","",'CRM outcomes'!A78)</x:f>
      </x:c>
      <x:c r="C810" t="str">
        <x:v>opportunity_state</x:v>
      </x:c>
      <x:c r="D810" t="str">
        <x:f>IF(AND('CRM outcomes'!N78="Yes",'CRM outcomes'!L78&lt;&gt;"Yes"),"PARENT_NOT_YES","")</x:f>
      </x:c>
      <x:c r="E810" t="str">
        <x:f>IF(D810="","","Hold")</x:f>
      </x:c>
      <x:c r="F810" t="str">
        <x:f>IF(D810="","","Repair the named source field and rerun.")</x:f>
      </x:c>
      <x:c r="G810" t="str">
        <x:f>IF(D810="","",B810&amp;" "&amp;C810&amp;" "&amp;D810)</x:f>
      </x:c>
    </x:row>
    <x:row r="811">
      <x:c r="A811" t="str">
        <x:v>crm</x:v>
      </x:c>
      <x:c r="B811" t="str">
        <x:f>IF('CRM outcomes'!A79="","",'CRM outcomes'!A79)</x:f>
      </x:c>
      <x:c r="C811" t="str">
        <x:v>opportunity_state</x:v>
      </x:c>
      <x:c r="D811" t="str">
        <x:f>IF(AND('CRM outcomes'!N79="Yes",'CRM outcomes'!L79&lt;&gt;"Yes"),"PARENT_NOT_YES","")</x:f>
      </x:c>
      <x:c r="E811" t="str">
        <x:f>IF(D811="","","Hold")</x:f>
      </x:c>
      <x:c r="F811" t="str">
        <x:f>IF(D811="","","Repair the named source field and rerun.")</x:f>
      </x:c>
      <x:c r="G811" t="str">
        <x:f>IF(D811="","",B811&amp;" "&amp;C811&amp;" "&amp;D811)</x:f>
      </x:c>
    </x:row>
    <x:row r="812">
      <x:c r="A812" t="str">
        <x:v>crm</x:v>
      </x:c>
      <x:c r="B812" t="str">
        <x:f>IF('CRM outcomes'!A80="","",'CRM outcomes'!A80)</x:f>
      </x:c>
      <x:c r="C812" t="str">
        <x:v>opportunity_state</x:v>
      </x:c>
      <x:c r="D812" t="str">
        <x:f>IF(AND('CRM outcomes'!N80="Yes",'CRM outcomes'!L80&lt;&gt;"Yes"),"PARENT_NOT_YES","")</x:f>
      </x:c>
      <x:c r="E812" t="str">
        <x:f>IF(D812="","","Hold")</x:f>
      </x:c>
      <x:c r="F812" t="str">
        <x:f>IF(D812="","","Repair the named source field and rerun.")</x:f>
      </x:c>
      <x:c r="G812" t="str">
        <x:f>IF(D812="","",B812&amp;" "&amp;C812&amp;" "&amp;D812)</x:f>
      </x:c>
    </x:row>
    <x:row r="813">
      <x:c r="A813" t="str">
        <x:v>crm</x:v>
      </x:c>
      <x:c r="B813" t="str">
        <x:f>IF('CRM outcomes'!A81="","",'CRM outcomes'!A81)</x:f>
      </x:c>
      <x:c r="C813" t="str">
        <x:v>opportunity_state</x:v>
      </x:c>
      <x:c r="D813" t="str">
        <x:f>IF(AND('CRM outcomes'!N81="Yes",'CRM outcomes'!L81&lt;&gt;"Yes"),"PARENT_NOT_YES","")</x:f>
      </x:c>
      <x:c r="E813" t="str">
        <x:f>IF(D813="","","Hold")</x:f>
      </x:c>
      <x:c r="F813" t="str">
        <x:f>IF(D813="","","Repair the named source field and rerun.")</x:f>
      </x:c>
      <x:c r="G813" t="str">
        <x:f>IF(D813="","",B813&amp;" "&amp;C813&amp;" "&amp;D813)</x:f>
      </x:c>
    </x:row>
    <x:row r="814">
      <x:c r="A814" t="str">
        <x:v>crm</x:v>
      </x:c>
      <x:c r="B814" t="str">
        <x:f>IF('CRM outcomes'!A82="","",'CRM outcomes'!A82)</x:f>
      </x:c>
      <x:c r="C814" t="str">
        <x:v>opportunity_state</x:v>
      </x:c>
      <x:c r="D814" t="str">
        <x:f>IF(AND('CRM outcomes'!N82="Yes",'CRM outcomes'!L82&lt;&gt;"Yes"),"PARENT_NOT_YES","")</x:f>
      </x:c>
      <x:c r="E814" t="str">
        <x:f>IF(D814="","","Hold")</x:f>
      </x:c>
      <x:c r="F814" t="str">
        <x:f>IF(D814="","","Repair the named source field and rerun.")</x:f>
      </x:c>
      <x:c r="G814" t="str">
        <x:f>IF(D814="","",B814&amp;" "&amp;C814&amp;" "&amp;D814)</x:f>
      </x:c>
    </x:row>
    <x:row r="815">
      <x:c r="A815" t="str">
        <x:v>crm</x:v>
      </x:c>
      <x:c r="B815" t="str">
        <x:f>IF('CRM outcomes'!A83="","",'CRM outcomes'!A83)</x:f>
      </x:c>
      <x:c r="C815" t="str">
        <x:v>opportunity_state</x:v>
      </x:c>
      <x:c r="D815" t="str">
        <x:f>IF(AND('CRM outcomes'!N83="Yes",'CRM outcomes'!L83&lt;&gt;"Yes"),"PARENT_NOT_YES","")</x:f>
      </x:c>
      <x:c r="E815" t="str">
        <x:f>IF(D815="","","Hold")</x:f>
      </x:c>
      <x:c r="F815" t="str">
        <x:f>IF(D815="","","Repair the named source field and rerun.")</x:f>
      </x:c>
      <x:c r="G815" t="str">
        <x:f>IF(D815="","",B815&amp;" "&amp;C815&amp;" "&amp;D815)</x:f>
      </x:c>
    </x:row>
    <x:row r="816">
      <x:c r="A816" t="str">
        <x:v>crm</x:v>
      </x:c>
      <x:c r="B816" t="str">
        <x:f>IF('CRM outcomes'!A84="","",'CRM outcomes'!A84)</x:f>
      </x:c>
      <x:c r="C816" t="str">
        <x:v>opportunity_state</x:v>
      </x:c>
      <x:c r="D816" t="str">
        <x:f>IF(AND('CRM outcomes'!N84="Yes",'CRM outcomes'!L84&lt;&gt;"Yes"),"PARENT_NOT_YES","")</x:f>
      </x:c>
      <x:c r="E816" t="str">
        <x:f>IF(D816="","","Hold")</x:f>
      </x:c>
      <x:c r="F816" t="str">
        <x:f>IF(D816="","","Repair the named source field and rerun.")</x:f>
      </x:c>
      <x:c r="G816" t="str">
        <x:f>IF(D816="","",B816&amp;" "&amp;C816&amp;" "&amp;D816)</x:f>
      </x:c>
    </x:row>
    <x:row r="817">
      <x:c r="A817" t="str">
        <x:v>crm</x:v>
      </x:c>
      <x:c r="B817" t="str">
        <x:f>IF('CRM outcomes'!A85="","",'CRM outcomes'!A85)</x:f>
      </x:c>
      <x:c r="C817" t="str">
        <x:v>opportunity_state</x:v>
      </x:c>
      <x:c r="D817" t="str">
        <x:f>IF(AND('CRM outcomes'!N85="Yes",'CRM outcomes'!L85&lt;&gt;"Yes"),"PARENT_NOT_YES","")</x:f>
      </x:c>
      <x:c r="E817" t="str">
        <x:f>IF(D817="","","Hold")</x:f>
      </x:c>
      <x:c r="F817" t="str">
        <x:f>IF(D817="","","Repair the named source field and rerun.")</x:f>
      </x:c>
      <x:c r="G817" t="str">
        <x:f>IF(D817="","",B817&amp;" "&amp;C817&amp;" "&amp;D817)</x:f>
      </x:c>
    </x:row>
    <x:row r="818">
      <x:c r="A818" t="str">
        <x:v>crm</x:v>
      </x:c>
      <x:c r="B818" t="str">
        <x:f>IF('CRM outcomes'!A86="","",'CRM outcomes'!A86)</x:f>
      </x:c>
      <x:c r="C818" t="str">
        <x:v>opportunity_state</x:v>
      </x:c>
      <x:c r="D818" t="str">
        <x:f>IF(AND('CRM outcomes'!N86="Yes",'CRM outcomes'!L86&lt;&gt;"Yes"),"PARENT_NOT_YES","")</x:f>
      </x:c>
      <x:c r="E818" t="str">
        <x:f>IF(D818="","","Hold")</x:f>
      </x:c>
      <x:c r="F818" t="str">
        <x:f>IF(D818="","","Repair the named source field and rerun.")</x:f>
      </x:c>
      <x:c r="G818" t="str">
        <x:f>IF(D818="","",B818&amp;" "&amp;C818&amp;" "&amp;D818)</x:f>
      </x:c>
    </x:row>
    <x:row r="819">
      <x:c r="A819" t="str">
        <x:v>crm</x:v>
      </x:c>
      <x:c r="B819" t="str">
        <x:f>IF('CRM outcomes'!A87="","",'CRM outcomes'!A87)</x:f>
      </x:c>
      <x:c r="C819" t="str">
        <x:v>opportunity_state</x:v>
      </x:c>
      <x:c r="D819" t="str">
        <x:f>IF(AND('CRM outcomes'!N87="Yes",'CRM outcomes'!L87&lt;&gt;"Yes"),"PARENT_NOT_YES","")</x:f>
      </x:c>
      <x:c r="E819" t="str">
        <x:f>IF(D819="","","Hold")</x:f>
      </x:c>
      <x:c r="F819" t="str">
        <x:f>IF(D819="","","Repair the named source field and rerun.")</x:f>
      </x:c>
      <x:c r="G819" t="str">
        <x:f>IF(D819="","",B819&amp;" "&amp;C819&amp;" "&amp;D819)</x:f>
      </x:c>
    </x:row>
    <x:row r="820">
      <x:c r="A820" t="str">
        <x:v>crm</x:v>
      </x:c>
      <x:c r="B820" t="str">
        <x:f>IF('CRM outcomes'!A88="","",'CRM outcomes'!A88)</x:f>
      </x:c>
      <x:c r="C820" t="str">
        <x:v>opportunity_state</x:v>
      </x:c>
      <x:c r="D820" t="str">
        <x:f>IF(AND('CRM outcomes'!N88="Yes",'CRM outcomes'!L88&lt;&gt;"Yes"),"PARENT_NOT_YES","")</x:f>
      </x:c>
      <x:c r="E820" t="str">
        <x:f>IF(D820="","","Hold")</x:f>
      </x:c>
      <x:c r="F820" t="str">
        <x:f>IF(D820="","","Repair the named source field and rerun.")</x:f>
      </x:c>
      <x:c r="G820" t="str">
        <x:f>IF(D820="","",B820&amp;" "&amp;C820&amp;" "&amp;D820)</x:f>
      </x:c>
    </x:row>
    <x:row r="821">
      <x:c r="A821" t="str">
        <x:v>crm</x:v>
      </x:c>
      <x:c r="B821" t="str">
        <x:f>IF('CRM outcomes'!A89="","",'CRM outcomes'!A89)</x:f>
      </x:c>
      <x:c r="C821" t="str">
        <x:v>opportunity_state</x:v>
      </x:c>
      <x:c r="D821" t="str">
        <x:f>IF(AND('CRM outcomes'!N89="Yes",'CRM outcomes'!L89&lt;&gt;"Yes"),"PARENT_NOT_YES","")</x:f>
      </x:c>
      <x:c r="E821" t="str">
        <x:f>IF(D821="","","Hold")</x:f>
      </x:c>
      <x:c r="F821" t="str">
        <x:f>IF(D821="","","Repair the named source field and rerun.")</x:f>
      </x:c>
      <x:c r="G821" t="str">
        <x:f>IF(D821="","",B821&amp;" "&amp;C821&amp;" "&amp;D821)</x:f>
      </x:c>
    </x:row>
    <x:row r="822">
      <x:c r="A822" t="str">
        <x:v>crm</x:v>
      </x:c>
      <x:c r="B822" t="str">
        <x:f>IF('CRM outcomes'!A90="","",'CRM outcomes'!A90)</x:f>
      </x:c>
      <x:c r="C822" t="str">
        <x:v>opportunity_state</x:v>
      </x:c>
      <x:c r="D822" t="str">
        <x:f>IF(AND('CRM outcomes'!N90="Yes",'CRM outcomes'!L90&lt;&gt;"Yes"),"PARENT_NOT_YES","")</x:f>
      </x:c>
      <x:c r="E822" t="str">
        <x:f>IF(D822="","","Hold")</x:f>
      </x:c>
      <x:c r="F822" t="str">
        <x:f>IF(D822="","","Repair the named source field and rerun.")</x:f>
      </x:c>
      <x:c r="G822" t="str">
        <x:f>IF(D822="","",B822&amp;" "&amp;C822&amp;" "&amp;D822)</x:f>
      </x:c>
    </x:row>
    <x:row r="823">
      <x:c r="A823" t="str">
        <x:v>crm</x:v>
      </x:c>
      <x:c r="B823" t="str">
        <x:f>IF('CRM outcomes'!A91="","",'CRM outcomes'!A91)</x:f>
      </x:c>
      <x:c r="C823" t="str">
        <x:v>opportunity_state</x:v>
      </x:c>
      <x:c r="D823" t="str">
        <x:f>IF(AND('CRM outcomes'!N91="Yes",'CRM outcomes'!L91&lt;&gt;"Yes"),"PARENT_NOT_YES","")</x:f>
      </x:c>
      <x:c r="E823" t="str">
        <x:f>IF(D823="","","Hold")</x:f>
      </x:c>
      <x:c r="F823" t="str">
        <x:f>IF(D823="","","Repair the named source field and rerun.")</x:f>
      </x:c>
      <x:c r="G823" t="str">
        <x:f>IF(D823="","",B823&amp;" "&amp;C823&amp;" "&amp;D823)</x:f>
      </x:c>
    </x:row>
    <x:row r="824">
      <x:c r="A824" t="str">
        <x:v>crm</x:v>
      </x:c>
      <x:c r="B824" t="str">
        <x:f>IF('CRM outcomes'!A92="","",'CRM outcomes'!A92)</x:f>
      </x:c>
      <x:c r="C824" t="str">
        <x:v>opportunity_state</x:v>
      </x:c>
      <x:c r="D824" t="str">
        <x:f>IF(AND('CRM outcomes'!N92="Yes",'CRM outcomes'!L92&lt;&gt;"Yes"),"PARENT_NOT_YES","")</x:f>
      </x:c>
      <x:c r="E824" t="str">
        <x:f>IF(D824="","","Hold")</x:f>
      </x:c>
      <x:c r="F824" t="str">
        <x:f>IF(D824="","","Repair the named source field and rerun.")</x:f>
      </x:c>
      <x:c r="G824" t="str">
        <x:f>IF(D824="","",B824&amp;" "&amp;C824&amp;" "&amp;D824)</x:f>
      </x:c>
    </x:row>
    <x:row r="825">
      <x:c r="A825" t="str">
        <x:v>crm</x:v>
      </x:c>
      <x:c r="B825" t="str">
        <x:f>IF('CRM outcomes'!A93="","",'CRM outcomes'!A93)</x:f>
      </x:c>
      <x:c r="C825" t="str">
        <x:v>opportunity_state</x:v>
      </x:c>
      <x:c r="D825" t="str">
        <x:f>IF(AND('CRM outcomes'!N93="Yes",'CRM outcomes'!L93&lt;&gt;"Yes"),"PARENT_NOT_YES","")</x:f>
      </x:c>
      <x:c r="E825" t="str">
        <x:f>IF(D825="","","Hold")</x:f>
      </x:c>
      <x:c r="F825" t="str">
        <x:f>IF(D825="","","Repair the named source field and rerun.")</x:f>
      </x:c>
      <x:c r="G825" t="str">
        <x:f>IF(D825="","",B825&amp;" "&amp;C825&amp;" "&amp;D825)</x:f>
      </x:c>
    </x:row>
    <x:row r="826">
      <x:c r="A826" t="str">
        <x:v>crm</x:v>
      </x:c>
      <x:c r="B826" t="str">
        <x:f>IF('CRM outcomes'!A94="","",'CRM outcomes'!A94)</x:f>
      </x:c>
      <x:c r="C826" t="str">
        <x:v>opportunity_state</x:v>
      </x:c>
      <x:c r="D826" t="str">
        <x:f>IF(AND('CRM outcomes'!N94="Yes",'CRM outcomes'!L94&lt;&gt;"Yes"),"PARENT_NOT_YES","")</x:f>
      </x:c>
      <x:c r="E826" t="str">
        <x:f>IF(D826="","","Hold")</x:f>
      </x:c>
      <x:c r="F826" t="str">
        <x:f>IF(D826="","","Repair the named source field and rerun.")</x:f>
      </x:c>
      <x:c r="G826" t="str">
        <x:f>IF(D826="","",B826&amp;" "&amp;C826&amp;" "&amp;D826)</x:f>
      </x:c>
    </x:row>
    <x:row r="827">
      <x:c r="A827" t="str">
        <x:v>crm</x:v>
      </x:c>
      <x:c r="B827" t="str">
        <x:f>IF('CRM outcomes'!A95="","",'CRM outcomes'!A95)</x:f>
      </x:c>
      <x:c r="C827" t="str">
        <x:v>opportunity_state</x:v>
      </x:c>
      <x:c r="D827" t="str">
        <x:f>IF(AND('CRM outcomes'!N95="Yes",'CRM outcomes'!L95&lt;&gt;"Yes"),"PARENT_NOT_YES","")</x:f>
      </x:c>
      <x:c r="E827" t="str">
        <x:f>IF(D827="","","Hold")</x:f>
      </x:c>
      <x:c r="F827" t="str">
        <x:f>IF(D827="","","Repair the named source field and rerun.")</x:f>
      </x:c>
      <x:c r="G827" t="str">
        <x:f>IF(D827="","",B827&amp;" "&amp;C827&amp;" "&amp;D827)</x:f>
      </x:c>
    </x:row>
    <x:row r="828">
      <x:c r="A828" t="str">
        <x:v>crm</x:v>
      </x:c>
      <x:c r="B828" t="str">
        <x:f>IF('CRM outcomes'!A96="","",'CRM outcomes'!A96)</x:f>
      </x:c>
      <x:c r="C828" t="str">
        <x:v>opportunity_state</x:v>
      </x:c>
      <x:c r="D828" t="str">
        <x:f>IF(AND('CRM outcomes'!N96="Yes",'CRM outcomes'!L96&lt;&gt;"Yes"),"PARENT_NOT_YES","")</x:f>
      </x:c>
      <x:c r="E828" t="str">
        <x:f>IF(D828="","","Hold")</x:f>
      </x:c>
      <x:c r="F828" t="str">
        <x:f>IF(D828="","","Repair the named source field and rerun.")</x:f>
      </x:c>
      <x:c r="G828" t="str">
        <x:f>IF(D828="","",B828&amp;" "&amp;C828&amp;" "&amp;D828)</x:f>
      </x:c>
    </x:row>
    <x:row r="829">
      <x:c r="A829" t="str">
        <x:v>crm</x:v>
      </x:c>
      <x:c r="B829" t="str">
        <x:f>IF('CRM outcomes'!A97="","",'CRM outcomes'!A97)</x:f>
      </x:c>
      <x:c r="C829" t="str">
        <x:v>opportunity_state</x:v>
      </x:c>
      <x:c r="D829" t="str">
        <x:f>IF(AND('CRM outcomes'!N97="Yes",'CRM outcomes'!L97&lt;&gt;"Yes"),"PARENT_NOT_YES","")</x:f>
      </x:c>
      <x:c r="E829" t="str">
        <x:f>IF(D829="","","Hold")</x:f>
      </x:c>
      <x:c r="F829" t="str">
        <x:f>IF(D829="","","Repair the named source field and rerun.")</x:f>
      </x:c>
      <x:c r="G829" t="str">
        <x:f>IF(D829="","",B829&amp;" "&amp;C829&amp;" "&amp;D829)</x:f>
      </x:c>
    </x:row>
    <x:row r="830">
      <x:c r="A830" t="str">
        <x:v>crm</x:v>
      </x:c>
      <x:c r="B830" t="str">
        <x:f>IF('CRM outcomes'!A98="","",'CRM outcomes'!A98)</x:f>
      </x:c>
      <x:c r="C830" t="str">
        <x:v>opportunity_state</x:v>
      </x:c>
      <x:c r="D830" t="str">
        <x:f>IF(AND('CRM outcomes'!N98="Yes",'CRM outcomes'!L98&lt;&gt;"Yes"),"PARENT_NOT_YES","")</x:f>
      </x:c>
      <x:c r="E830" t="str">
        <x:f>IF(D830="","","Hold")</x:f>
      </x:c>
      <x:c r="F830" t="str">
        <x:f>IF(D830="","","Repair the named source field and rerun.")</x:f>
      </x:c>
      <x:c r="G830" t="str">
        <x:f>IF(D830="","",B830&amp;" "&amp;C830&amp;" "&amp;D830)</x:f>
      </x:c>
    </x:row>
    <x:row r="831">
      <x:c r="A831" t="str">
        <x:v>crm</x:v>
      </x:c>
      <x:c r="B831" t="str">
        <x:f>IF('CRM outcomes'!A99="","",'CRM outcomes'!A99)</x:f>
      </x:c>
      <x:c r="C831" t="str">
        <x:v>opportunity_state</x:v>
      </x:c>
      <x:c r="D831" t="str">
        <x:f>IF(AND('CRM outcomes'!N99="Yes",'CRM outcomes'!L99&lt;&gt;"Yes"),"PARENT_NOT_YES","")</x:f>
      </x:c>
      <x:c r="E831" t="str">
        <x:f>IF(D831="","","Hold")</x:f>
      </x:c>
      <x:c r="F831" t="str">
        <x:f>IF(D831="","","Repair the named source field and rerun.")</x:f>
      </x:c>
      <x:c r="G831" t="str">
        <x:f>IF(D831="","",B831&amp;" "&amp;C831&amp;" "&amp;D831)</x:f>
      </x:c>
    </x:row>
    <x:row r="832">
      <x:c r="A832" t="str">
        <x:v>crm</x:v>
      </x:c>
      <x:c r="B832" t="str">
        <x:f>IF('CRM outcomes'!A100="","",'CRM outcomes'!A100)</x:f>
      </x:c>
      <x:c r="C832" t="str">
        <x:v>opportunity_state</x:v>
      </x:c>
      <x:c r="D832" t="str">
        <x:f>IF(AND('CRM outcomes'!N100="Yes",'CRM outcomes'!L100&lt;&gt;"Yes"),"PARENT_NOT_YES","")</x:f>
      </x:c>
      <x:c r="E832" t="str">
        <x:f>IF(D832="","","Hold")</x:f>
      </x:c>
      <x:c r="F832" t="str">
        <x:f>IF(D832="","","Repair the named source field and rerun.")</x:f>
      </x:c>
      <x:c r="G832" t="str">
        <x:f>IF(D832="","",B832&amp;" "&amp;C832&amp;" "&amp;D832)</x:f>
      </x:c>
    </x:row>
    <x:row r="833">
      <x:c r="A833" t="str">
        <x:v>crm</x:v>
      </x:c>
      <x:c r="B833" t="str">
        <x:f>IF('CRM outcomes'!A101="","",'CRM outcomes'!A101)</x:f>
      </x:c>
      <x:c r="C833" t="str">
        <x:v>opportunity_state</x:v>
      </x:c>
      <x:c r="D833" t="str">
        <x:f>IF(AND('CRM outcomes'!N101="Yes",'CRM outcomes'!L101&lt;&gt;"Yes"),"PARENT_NOT_YES","")</x:f>
      </x:c>
      <x:c r="E833" t="str">
        <x:f>IF(D833="","","Hold")</x:f>
      </x:c>
      <x:c r="F833" t="str">
        <x:f>IF(D833="","","Repair the named source field and rerun.")</x:f>
      </x:c>
      <x:c r="G833" t="str">
        <x:f>IF(D833="","",B833&amp;" "&amp;C833&amp;" "&amp;D833)</x:f>
      </x:c>
    </x:row>
    <x:row r="834">
      <x:c r="A834" t="str">
        <x:v>crm</x:v>
      </x:c>
      <x:c r="B834" t="str">
        <x:f>IF('CRM outcomes'!A2="","",'CRM outcomes'!A2)</x:f>
      </x:c>
      <x:c r="C834" t="str">
        <x:v>held_state</x:v>
      </x:c>
      <x:c r="D834" t="str">
        <x:f>IF(AND('CRM outcomes'!J2="No",'CRM outcomes'!L2&lt;&gt;"No"),"CHILD_OF_NO_MUST_BE_NO","")</x:f>
      </x:c>
      <x:c r="E834" t="str">
        <x:f>IF(D834="","","Hold")</x:f>
      </x:c>
      <x:c r="F834" t="str">
        <x:f>IF(D834="","","Repair the named source field and rerun.")</x:f>
      </x:c>
      <x:c r="G834" t="str">
        <x:f>IF(D834="","",B834&amp;" "&amp;C834&amp;" "&amp;D834)</x:f>
      </x:c>
    </x:row>
    <x:row r="835">
      <x:c r="A835" t="str">
        <x:v>crm</x:v>
      </x:c>
      <x:c r="B835" t="str">
        <x:f>IF('CRM outcomes'!A3="","",'CRM outcomes'!A3)</x:f>
      </x:c>
      <x:c r="C835" t="str">
        <x:v>held_state</x:v>
      </x:c>
      <x:c r="D835" t="str">
        <x:f>IF(AND('CRM outcomes'!J3="No",'CRM outcomes'!L3&lt;&gt;"No"),"CHILD_OF_NO_MUST_BE_NO","")</x:f>
      </x:c>
      <x:c r="E835" t="str">
        <x:f>IF(D835="","","Hold")</x:f>
      </x:c>
      <x:c r="F835" t="str">
        <x:f>IF(D835="","","Repair the named source field and rerun.")</x:f>
      </x:c>
      <x:c r="G835" t="str">
        <x:f>IF(D835="","",B835&amp;" "&amp;C835&amp;" "&amp;D835)</x:f>
      </x:c>
    </x:row>
    <x:row r="836">
      <x:c r="A836" t="str">
        <x:v>crm</x:v>
      </x:c>
      <x:c r="B836" t="str">
        <x:f>IF('CRM outcomes'!A4="","",'CRM outcomes'!A4)</x:f>
      </x:c>
      <x:c r="C836" t="str">
        <x:v>held_state</x:v>
      </x:c>
      <x:c r="D836" t="str">
        <x:f>IF(AND('CRM outcomes'!J4="No",'CRM outcomes'!L4&lt;&gt;"No"),"CHILD_OF_NO_MUST_BE_NO","")</x:f>
      </x:c>
      <x:c r="E836" t="str">
        <x:f>IF(D836="","","Hold")</x:f>
      </x:c>
      <x:c r="F836" t="str">
        <x:f>IF(D836="","","Repair the named source field and rerun.")</x:f>
      </x:c>
      <x:c r="G836" t="str">
        <x:f>IF(D836="","",B836&amp;" "&amp;C836&amp;" "&amp;D836)</x:f>
      </x:c>
    </x:row>
    <x:row r="837">
      <x:c r="A837" t="str">
        <x:v>crm</x:v>
      </x:c>
      <x:c r="B837" t="str">
        <x:f>IF('CRM outcomes'!A5="","",'CRM outcomes'!A5)</x:f>
      </x:c>
      <x:c r="C837" t="str">
        <x:v>held_state</x:v>
      </x:c>
      <x:c r="D837" t="str">
        <x:f>IF(AND('CRM outcomes'!J5="No",'CRM outcomes'!L5&lt;&gt;"No"),"CHILD_OF_NO_MUST_BE_NO","")</x:f>
      </x:c>
      <x:c r="E837" t="str">
        <x:f>IF(D837="","","Hold")</x:f>
      </x:c>
      <x:c r="F837" t="str">
        <x:f>IF(D837="","","Repair the named source field and rerun.")</x:f>
      </x:c>
      <x:c r="G837" t="str">
        <x:f>IF(D837="","",B837&amp;" "&amp;C837&amp;" "&amp;D837)</x:f>
      </x:c>
    </x:row>
    <x:row r="838">
      <x:c r="A838" t="str">
        <x:v>crm</x:v>
      </x:c>
      <x:c r="B838" t="str">
        <x:f>IF('CRM outcomes'!A6="","",'CRM outcomes'!A6)</x:f>
      </x:c>
      <x:c r="C838" t="str">
        <x:v>held_state</x:v>
      </x:c>
      <x:c r="D838" t="str">
        <x:f>IF(AND('CRM outcomes'!J6="No",'CRM outcomes'!L6&lt;&gt;"No"),"CHILD_OF_NO_MUST_BE_NO","")</x:f>
      </x:c>
      <x:c r="E838" t="str">
        <x:f>IF(D838="","","Hold")</x:f>
      </x:c>
      <x:c r="F838" t="str">
        <x:f>IF(D838="","","Repair the named source field and rerun.")</x:f>
      </x:c>
      <x:c r="G838" t="str">
        <x:f>IF(D838="","",B838&amp;" "&amp;C838&amp;" "&amp;D838)</x:f>
      </x:c>
    </x:row>
    <x:row r="839">
      <x:c r="A839" t="str">
        <x:v>crm</x:v>
      </x:c>
      <x:c r="B839" t="str">
        <x:f>IF('CRM outcomes'!A7="","",'CRM outcomes'!A7)</x:f>
      </x:c>
      <x:c r="C839" t="str">
        <x:v>held_state</x:v>
      </x:c>
      <x:c r="D839" t="str">
        <x:f>IF(AND('CRM outcomes'!J7="No",'CRM outcomes'!L7&lt;&gt;"No"),"CHILD_OF_NO_MUST_BE_NO","")</x:f>
      </x:c>
      <x:c r="E839" t="str">
        <x:f>IF(D839="","","Hold")</x:f>
      </x:c>
      <x:c r="F839" t="str">
        <x:f>IF(D839="","","Repair the named source field and rerun.")</x:f>
      </x:c>
      <x:c r="G839" t="str">
        <x:f>IF(D839="","",B839&amp;" "&amp;C839&amp;" "&amp;D839)</x:f>
      </x:c>
    </x:row>
    <x:row r="840">
      <x:c r="A840" t="str">
        <x:v>crm</x:v>
      </x:c>
      <x:c r="B840" t="str">
        <x:f>IF('CRM outcomes'!A8="","",'CRM outcomes'!A8)</x:f>
      </x:c>
      <x:c r="C840" t="str">
        <x:v>held_state</x:v>
      </x:c>
      <x:c r="D840" t="str">
        <x:f>IF(AND('CRM outcomes'!J8="No",'CRM outcomes'!L8&lt;&gt;"No"),"CHILD_OF_NO_MUST_BE_NO","")</x:f>
      </x:c>
      <x:c r="E840" t="str">
        <x:f>IF(D840="","","Hold")</x:f>
      </x:c>
      <x:c r="F840" t="str">
        <x:f>IF(D840="","","Repair the named source field and rerun.")</x:f>
      </x:c>
      <x:c r="G840" t="str">
        <x:f>IF(D840="","",B840&amp;" "&amp;C840&amp;" "&amp;D840)</x:f>
      </x:c>
    </x:row>
    <x:row r="841">
      <x:c r="A841" t="str">
        <x:v>crm</x:v>
      </x:c>
      <x:c r="B841" t="str">
        <x:f>IF('CRM outcomes'!A9="","",'CRM outcomes'!A9)</x:f>
      </x:c>
      <x:c r="C841" t="str">
        <x:v>held_state</x:v>
      </x:c>
      <x:c r="D841" t="str">
        <x:f>IF(AND('CRM outcomes'!J9="No",'CRM outcomes'!L9&lt;&gt;"No"),"CHILD_OF_NO_MUST_BE_NO","")</x:f>
      </x:c>
      <x:c r="E841" t="str">
        <x:f>IF(D841="","","Hold")</x:f>
      </x:c>
      <x:c r="F841" t="str">
        <x:f>IF(D841="","","Repair the named source field and rerun.")</x:f>
      </x:c>
      <x:c r="G841" t="str">
        <x:f>IF(D841="","",B841&amp;" "&amp;C841&amp;" "&amp;D841)</x:f>
      </x:c>
    </x:row>
    <x:row r="842">
      <x:c r="A842" t="str">
        <x:v>crm</x:v>
      </x:c>
      <x:c r="B842" t="str">
        <x:f>IF('CRM outcomes'!A10="","",'CRM outcomes'!A10)</x:f>
      </x:c>
      <x:c r="C842" t="str">
        <x:v>held_state</x:v>
      </x:c>
      <x:c r="D842" t="str">
        <x:f>IF(AND('CRM outcomes'!J10="No",'CRM outcomes'!L10&lt;&gt;"No"),"CHILD_OF_NO_MUST_BE_NO","")</x:f>
      </x:c>
      <x:c r="E842" t="str">
        <x:f>IF(D842="","","Hold")</x:f>
      </x:c>
      <x:c r="F842" t="str">
        <x:f>IF(D842="","","Repair the named source field and rerun.")</x:f>
      </x:c>
      <x:c r="G842" t="str">
        <x:f>IF(D842="","",B842&amp;" "&amp;C842&amp;" "&amp;D842)</x:f>
      </x:c>
    </x:row>
    <x:row r="843">
      <x:c r="A843" t="str">
        <x:v>crm</x:v>
      </x:c>
      <x:c r="B843" t="str">
        <x:f>IF('CRM outcomes'!A11="","",'CRM outcomes'!A11)</x:f>
      </x:c>
      <x:c r="C843" t="str">
        <x:v>held_state</x:v>
      </x:c>
      <x:c r="D843" t="str">
        <x:f>IF(AND('CRM outcomes'!J11="No",'CRM outcomes'!L11&lt;&gt;"No"),"CHILD_OF_NO_MUST_BE_NO","")</x:f>
      </x:c>
      <x:c r="E843" t="str">
        <x:f>IF(D843="","","Hold")</x:f>
      </x:c>
      <x:c r="F843" t="str">
        <x:f>IF(D843="","","Repair the named source field and rerun.")</x:f>
      </x:c>
      <x:c r="G843" t="str">
        <x:f>IF(D843="","",B843&amp;" "&amp;C843&amp;" "&amp;D843)</x:f>
      </x:c>
    </x:row>
    <x:row r="844">
      <x:c r="A844" t="str">
        <x:v>crm</x:v>
      </x:c>
      <x:c r="B844" t="str">
        <x:f>IF('CRM outcomes'!A12="","",'CRM outcomes'!A12)</x:f>
      </x:c>
      <x:c r="C844" t="str">
        <x:v>held_state</x:v>
      </x:c>
      <x:c r="D844" t="str">
        <x:f>IF(AND('CRM outcomes'!J12="No",'CRM outcomes'!L12&lt;&gt;"No"),"CHILD_OF_NO_MUST_BE_NO","")</x:f>
      </x:c>
      <x:c r="E844" t="str">
        <x:f>IF(D844="","","Hold")</x:f>
      </x:c>
      <x:c r="F844" t="str">
        <x:f>IF(D844="","","Repair the named source field and rerun.")</x:f>
      </x:c>
      <x:c r="G844" t="str">
        <x:f>IF(D844="","",B844&amp;" "&amp;C844&amp;" "&amp;D844)</x:f>
      </x:c>
    </x:row>
    <x:row r="845">
      <x:c r="A845" t="str">
        <x:v>crm</x:v>
      </x:c>
      <x:c r="B845" t="str">
        <x:f>IF('CRM outcomes'!A13="","",'CRM outcomes'!A13)</x:f>
      </x:c>
      <x:c r="C845" t="str">
        <x:v>held_state</x:v>
      </x:c>
      <x:c r="D845" t="str">
        <x:f>IF(AND('CRM outcomes'!J13="No",'CRM outcomes'!L13&lt;&gt;"No"),"CHILD_OF_NO_MUST_BE_NO","")</x:f>
      </x:c>
      <x:c r="E845" t="str">
        <x:f>IF(D845="","","Hold")</x:f>
      </x:c>
      <x:c r="F845" t="str">
        <x:f>IF(D845="","","Repair the named source field and rerun.")</x:f>
      </x:c>
      <x:c r="G845" t="str">
        <x:f>IF(D845="","",B845&amp;" "&amp;C845&amp;" "&amp;D845)</x:f>
      </x:c>
    </x:row>
    <x:row r="846">
      <x:c r="A846" t="str">
        <x:v>crm</x:v>
      </x:c>
      <x:c r="B846" t="str">
        <x:f>IF('CRM outcomes'!A14="","",'CRM outcomes'!A14)</x:f>
      </x:c>
      <x:c r="C846" t="str">
        <x:v>held_state</x:v>
      </x:c>
      <x:c r="D846" t="str">
        <x:f>IF(AND('CRM outcomes'!J14="No",'CRM outcomes'!L14&lt;&gt;"No"),"CHILD_OF_NO_MUST_BE_NO","")</x:f>
      </x:c>
      <x:c r="E846" t="str">
        <x:f>IF(D846="","","Hold")</x:f>
      </x:c>
      <x:c r="F846" t="str">
        <x:f>IF(D846="","","Repair the named source field and rerun.")</x:f>
      </x:c>
      <x:c r="G846" t="str">
        <x:f>IF(D846="","",B846&amp;" "&amp;C846&amp;" "&amp;D846)</x:f>
      </x:c>
    </x:row>
    <x:row r="847">
      <x:c r="A847" t="str">
        <x:v>crm</x:v>
      </x:c>
      <x:c r="B847" t="str">
        <x:f>IF('CRM outcomes'!A15="","",'CRM outcomes'!A15)</x:f>
      </x:c>
      <x:c r="C847" t="str">
        <x:v>held_state</x:v>
      </x:c>
      <x:c r="D847" t="str">
        <x:f>IF(AND('CRM outcomes'!J15="No",'CRM outcomes'!L15&lt;&gt;"No"),"CHILD_OF_NO_MUST_BE_NO","")</x:f>
      </x:c>
      <x:c r="E847" t="str">
        <x:f>IF(D847="","","Hold")</x:f>
      </x:c>
      <x:c r="F847" t="str">
        <x:f>IF(D847="","","Repair the named source field and rerun.")</x:f>
      </x:c>
      <x:c r="G847" t="str">
        <x:f>IF(D847="","",B847&amp;" "&amp;C847&amp;" "&amp;D847)</x:f>
      </x:c>
    </x:row>
    <x:row r="848">
      <x:c r="A848" t="str">
        <x:v>crm</x:v>
      </x:c>
      <x:c r="B848" t="str">
        <x:f>IF('CRM outcomes'!A16="","",'CRM outcomes'!A16)</x:f>
      </x:c>
      <x:c r="C848" t="str">
        <x:v>held_state</x:v>
      </x:c>
      <x:c r="D848" t="str">
        <x:f>IF(AND('CRM outcomes'!J16="No",'CRM outcomes'!L16&lt;&gt;"No"),"CHILD_OF_NO_MUST_BE_NO","")</x:f>
      </x:c>
      <x:c r="E848" t="str">
        <x:f>IF(D848="","","Hold")</x:f>
      </x:c>
      <x:c r="F848" t="str">
        <x:f>IF(D848="","","Repair the named source field and rerun.")</x:f>
      </x:c>
      <x:c r="G848" t="str">
        <x:f>IF(D848="","",B848&amp;" "&amp;C848&amp;" "&amp;D848)</x:f>
      </x:c>
    </x:row>
    <x:row r="849">
      <x:c r="A849" t="str">
        <x:v>crm</x:v>
      </x:c>
      <x:c r="B849" t="str">
        <x:f>IF('CRM outcomes'!A17="","",'CRM outcomes'!A17)</x:f>
      </x:c>
      <x:c r="C849" t="str">
        <x:v>held_state</x:v>
      </x:c>
      <x:c r="D849" t="str">
        <x:f>IF(AND('CRM outcomes'!J17="No",'CRM outcomes'!L17&lt;&gt;"No"),"CHILD_OF_NO_MUST_BE_NO","")</x:f>
      </x:c>
      <x:c r="E849" t="str">
        <x:f>IF(D849="","","Hold")</x:f>
      </x:c>
      <x:c r="F849" t="str">
        <x:f>IF(D849="","","Repair the named source field and rerun.")</x:f>
      </x:c>
      <x:c r="G849" t="str">
        <x:f>IF(D849="","",B849&amp;" "&amp;C849&amp;" "&amp;D849)</x:f>
      </x:c>
    </x:row>
    <x:row r="850">
      <x:c r="A850" t="str">
        <x:v>crm</x:v>
      </x:c>
      <x:c r="B850" t="str">
        <x:f>IF('CRM outcomes'!A18="","",'CRM outcomes'!A18)</x:f>
      </x:c>
      <x:c r="C850" t="str">
        <x:v>held_state</x:v>
      </x:c>
      <x:c r="D850" t="str">
        <x:f>IF(AND('CRM outcomes'!J18="No",'CRM outcomes'!L18&lt;&gt;"No"),"CHILD_OF_NO_MUST_BE_NO","")</x:f>
      </x:c>
      <x:c r="E850" t="str">
        <x:f>IF(D850="","","Hold")</x:f>
      </x:c>
      <x:c r="F850" t="str">
        <x:f>IF(D850="","","Repair the named source field and rerun.")</x:f>
      </x:c>
      <x:c r="G850" t="str">
        <x:f>IF(D850="","",B850&amp;" "&amp;C850&amp;" "&amp;D850)</x:f>
      </x:c>
    </x:row>
    <x:row r="851">
      <x:c r="A851" t="str">
        <x:v>crm</x:v>
      </x:c>
      <x:c r="B851" t="str">
        <x:f>IF('CRM outcomes'!A19="","",'CRM outcomes'!A19)</x:f>
      </x:c>
      <x:c r="C851" t="str">
        <x:v>held_state</x:v>
      </x:c>
      <x:c r="D851" t="str">
        <x:f>IF(AND('CRM outcomes'!J19="No",'CRM outcomes'!L19&lt;&gt;"No"),"CHILD_OF_NO_MUST_BE_NO","")</x:f>
      </x:c>
      <x:c r="E851" t="str">
        <x:f>IF(D851="","","Hold")</x:f>
      </x:c>
      <x:c r="F851" t="str">
        <x:f>IF(D851="","","Repair the named source field and rerun.")</x:f>
      </x:c>
      <x:c r="G851" t="str">
        <x:f>IF(D851="","",B851&amp;" "&amp;C851&amp;" "&amp;D851)</x:f>
      </x:c>
    </x:row>
    <x:row r="852">
      <x:c r="A852" t="str">
        <x:v>crm</x:v>
      </x:c>
      <x:c r="B852" t="str">
        <x:f>IF('CRM outcomes'!A20="","",'CRM outcomes'!A20)</x:f>
      </x:c>
      <x:c r="C852" t="str">
        <x:v>held_state</x:v>
      </x:c>
      <x:c r="D852" t="str">
        <x:f>IF(AND('CRM outcomes'!J20="No",'CRM outcomes'!L20&lt;&gt;"No"),"CHILD_OF_NO_MUST_BE_NO","")</x:f>
      </x:c>
      <x:c r="E852" t="str">
        <x:f>IF(D852="","","Hold")</x:f>
      </x:c>
      <x:c r="F852" t="str">
        <x:f>IF(D852="","","Repair the named source field and rerun.")</x:f>
      </x:c>
      <x:c r="G852" t="str">
        <x:f>IF(D852="","",B852&amp;" "&amp;C852&amp;" "&amp;D852)</x:f>
      </x:c>
    </x:row>
    <x:row r="853">
      <x:c r="A853" t="str">
        <x:v>crm</x:v>
      </x:c>
      <x:c r="B853" t="str">
        <x:f>IF('CRM outcomes'!A21="","",'CRM outcomes'!A21)</x:f>
      </x:c>
      <x:c r="C853" t="str">
        <x:v>held_state</x:v>
      </x:c>
      <x:c r="D853" t="str">
        <x:f>IF(AND('CRM outcomes'!J21="No",'CRM outcomes'!L21&lt;&gt;"No"),"CHILD_OF_NO_MUST_BE_NO","")</x:f>
      </x:c>
      <x:c r="E853" t="str">
        <x:f>IF(D853="","","Hold")</x:f>
      </x:c>
      <x:c r="F853" t="str">
        <x:f>IF(D853="","","Repair the named source field and rerun.")</x:f>
      </x:c>
      <x:c r="G853" t="str">
        <x:f>IF(D853="","",B853&amp;" "&amp;C853&amp;" "&amp;D853)</x:f>
      </x:c>
    </x:row>
    <x:row r="854">
      <x:c r="A854" t="str">
        <x:v>crm</x:v>
      </x:c>
      <x:c r="B854" t="str">
        <x:f>IF('CRM outcomes'!A22="","",'CRM outcomes'!A22)</x:f>
      </x:c>
      <x:c r="C854" t="str">
        <x:v>held_state</x:v>
      </x:c>
      <x:c r="D854" t="str">
        <x:f>IF(AND('CRM outcomes'!J22="No",'CRM outcomes'!L22&lt;&gt;"No"),"CHILD_OF_NO_MUST_BE_NO","")</x:f>
      </x:c>
      <x:c r="E854" t="str">
        <x:f>IF(D854="","","Hold")</x:f>
      </x:c>
      <x:c r="F854" t="str">
        <x:f>IF(D854="","","Repair the named source field and rerun.")</x:f>
      </x:c>
      <x:c r="G854" t="str">
        <x:f>IF(D854="","",B854&amp;" "&amp;C854&amp;" "&amp;D854)</x:f>
      </x:c>
    </x:row>
    <x:row r="855">
      <x:c r="A855" t="str">
        <x:v>crm</x:v>
      </x:c>
      <x:c r="B855" t="str">
        <x:f>IF('CRM outcomes'!A23="","",'CRM outcomes'!A23)</x:f>
      </x:c>
      <x:c r="C855" t="str">
        <x:v>held_state</x:v>
      </x:c>
      <x:c r="D855" t="str">
        <x:f>IF(AND('CRM outcomes'!J23="No",'CRM outcomes'!L23&lt;&gt;"No"),"CHILD_OF_NO_MUST_BE_NO","")</x:f>
      </x:c>
      <x:c r="E855" t="str">
        <x:f>IF(D855="","","Hold")</x:f>
      </x:c>
      <x:c r="F855" t="str">
        <x:f>IF(D855="","","Repair the named source field and rerun.")</x:f>
      </x:c>
      <x:c r="G855" t="str">
        <x:f>IF(D855="","",B855&amp;" "&amp;C855&amp;" "&amp;D855)</x:f>
      </x:c>
    </x:row>
    <x:row r="856">
      <x:c r="A856" t="str">
        <x:v>crm</x:v>
      </x:c>
      <x:c r="B856" t="str">
        <x:f>IF('CRM outcomes'!A24="","",'CRM outcomes'!A24)</x:f>
      </x:c>
      <x:c r="C856" t="str">
        <x:v>held_state</x:v>
      </x:c>
      <x:c r="D856" t="str">
        <x:f>IF(AND('CRM outcomes'!J24="No",'CRM outcomes'!L24&lt;&gt;"No"),"CHILD_OF_NO_MUST_BE_NO","")</x:f>
      </x:c>
      <x:c r="E856" t="str">
        <x:f>IF(D856="","","Hold")</x:f>
      </x:c>
      <x:c r="F856" t="str">
        <x:f>IF(D856="","","Repair the named source field and rerun.")</x:f>
      </x:c>
      <x:c r="G856" t="str">
        <x:f>IF(D856="","",B856&amp;" "&amp;C856&amp;" "&amp;D856)</x:f>
      </x:c>
    </x:row>
    <x:row r="857">
      <x:c r="A857" t="str">
        <x:v>crm</x:v>
      </x:c>
      <x:c r="B857" t="str">
        <x:f>IF('CRM outcomes'!A25="","",'CRM outcomes'!A25)</x:f>
      </x:c>
      <x:c r="C857" t="str">
        <x:v>held_state</x:v>
      </x:c>
      <x:c r="D857" t="str">
        <x:f>IF(AND('CRM outcomes'!J25="No",'CRM outcomes'!L25&lt;&gt;"No"),"CHILD_OF_NO_MUST_BE_NO","")</x:f>
      </x:c>
      <x:c r="E857" t="str">
        <x:f>IF(D857="","","Hold")</x:f>
      </x:c>
      <x:c r="F857" t="str">
        <x:f>IF(D857="","","Repair the named source field and rerun.")</x:f>
      </x:c>
      <x:c r="G857" t="str">
        <x:f>IF(D857="","",B857&amp;" "&amp;C857&amp;" "&amp;D857)</x:f>
      </x:c>
    </x:row>
    <x:row r="858">
      <x:c r="A858" t="str">
        <x:v>crm</x:v>
      </x:c>
      <x:c r="B858" t="str">
        <x:f>IF('CRM outcomes'!A26="","",'CRM outcomes'!A26)</x:f>
      </x:c>
      <x:c r="C858" t="str">
        <x:v>held_state</x:v>
      </x:c>
      <x:c r="D858" t="str">
        <x:f>IF(AND('CRM outcomes'!J26="No",'CRM outcomes'!L26&lt;&gt;"No"),"CHILD_OF_NO_MUST_BE_NO","")</x:f>
      </x:c>
      <x:c r="E858" t="str">
        <x:f>IF(D858="","","Hold")</x:f>
      </x:c>
      <x:c r="F858" t="str">
        <x:f>IF(D858="","","Repair the named source field and rerun.")</x:f>
      </x:c>
      <x:c r="G858" t="str">
        <x:f>IF(D858="","",B858&amp;" "&amp;C858&amp;" "&amp;D858)</x:f>
      </x:c>
    </x:row>
    <x:row r="859">
      <x:c r="A859" t="str">
        <x:v>crm</x:v>
      </x:c>
      <x:c r="B859" t="str">
        <x:f>IF('CRM outcomes'!A27="","",'CRM outcomes'!A27)</x:f>
      </x:c>
      <x:c r="C859" t="str">
        <x:v>held_state</x:v>
      </x:c>
      <x:c r="D859" t="str">
        <x:f>IF(AND('CRM outcomes'!J27="No",'CRM outcomes'!L27&lt;&gt;"No"),"CHILD_OF_NO_MUST_BE_NO","")</x:f>
      </x:c>
      <x:c r="E859" t="str">
        <x:f>IF(D859="","","Hold")</x:f>
      </x:c>
      <x:c r="F859" t="str">
        <x:f>IF(D859="","","Repair the named source field and rerun.")</x:f>
      </x:c>
      <x:c r="G859" t="str">
        <x:f>IF(D859="","",B859&amp;" "&amp;C859&amp;" "&amp;D859)</x:f>
      </x:c>
    </x:row>
    <x:row r="860">
      <x:c r="A860" t="str">
        <x:v>crm</x:v>
      </x:c>
      <x:c r="B860" t="str">
        <x:f>IF('CRM outcomes'!A28="","",'CRM outcomes'!A28)</x:f>
      </x:c>
      <x:c r="C860" t="str">
        <x:v>held_state</x:v>
      </x:c>
      <x:c r="D860" t="str">
        <x:f>IF(AND('CRM outcomes'!J28="No",'CRM outcomes'!L28&lt;&gt;"No"),"CHILD_OF_NO_MUST_BE_NO","")</x:f>
      </x:c>
      <x:c r="E860" t="str">
        <x:f>IF(D860="","","Hold")</x:f>
      </x:c>
      <x:c r="F860" t="str">
        <x:f>IF(D860="","","Repair the named source field and rerun.")</x:f>
      </x:c>
      <x:c r="G860" t="str">
        <x:f>IF(D860="","",B860&amp;" "&amp;C860&amp;" "&amp;D860)</x:f>
      </x:c>
    </x:row>
    <x:row r="861">
      <x:c r="A861" t="str">
        <x:v>crm</x:v>
      </x:c>
      <x:c r="B861" t="str">
        <x:f>IF('CRM outcomes'!A29="","",'CRM outcomes'!A29)</x:f>
      </x:c>
      <x:c r="C861" t="str">
        <x:v>held_state</x:v>
      </x:c>
      <x:c r="D861" t="str">
        <x:f>IF(AND('CRM outcomes'!J29="No",'CRM outcomes'!L29&lt;&gt;"No"),"CHILD_OF_NO_MUST_BE_NO","")</x:f>
      </x:c>
      <x:c r="E861" t="str">
        <x:f>IF(D861="","","Hold")</x:f>
      </x:c>
      <x:c r="F861" t="str">
        <x:f>IF(D861="","","Repair the named source field and rerun.")</x:f>
      </x:c>
      <x:c r="G861" t="str">
        <x:f>IF(D861="","",B861&amp;" "&amp;C861&amp;" "&amp;D861)</x:f>
      </x:c>
    </x:row>
    <x:row r="862">
      <x:c r="A862" t="str">
        <x:v>crm</x:v>
      </x:c>
      <x:c r="B862" t="str">
        <x:f>IF('CRM outcomes'!A30="","",'CRM outcomes'!A30)</x:f>
      </x:c>
      <x:c r="C862" t="str">
        <x:v>held_state</x:v>
      </x:c>
      <x:c r="D862" t="str">
        <x:f>IF(AND('CRM outcomes'!J30="No",'CRM outcomes'!L30&lt;&gt;"No"),"CHILD_OF_NO_MUST_BE_NO","")</x:f>
      </x:c>
      <x:c r="E862" t="str">
        <x:f>IF(D862="","","Hold")</x:f>
      </x:c>
      <x:c r="F862" t="str">
        <x:f>IF(D862="","","Repair the named source field and rerun.")</x:f>
      </x:c>
      <x:c r="G862" t="str">
        <x:f>IF(D862="","",B862&amp;" "&amp;C862&amp;" "&amp;D862)</x:f>
      </x:c>
    </x:row>
    <x:row r="863">
      <x:c r="A863" t="str">
        <x:v>crm</x:v>
      </x:c>
      <x:c r="B863" t="str">
        <x:f>IF('CRM outcomes'!A31="","",'CRM outcomes'!A31)</x:f>
      </x:c>
      <x:c r="C863" t="str">
        <x:v>held_state</x:v>
      </x:c>
      <x:c r="D863" t="str">
        <x:f>IF(AND('CRM outcomes'!J31="No",'CRM outcomes'!L31&lt;&gt;"No"),"CHILD_OF_NO_MUST_BE_NO","")</x:f>
      </x:c>
      <x:c r="E863" t="str">
        <x:f>IF(D863="","","Hold")</x:f>
      </x:c>
      <x:c r="F863" t="str">
        <x:f>IF(D863="","","Repair the named source field and rerun.")</x:f>
      </x:c>
      <x:c r="G863" t="str">
        <x:f>IF(D863="","",B863&amp;" "&amp;C863&amp;" "&amp;D863)</x:f>
      </x:c>
    </x:row>
    <x:row r="864">
      <x:c r="A864" t="str">
        <x:v>crm</x:v>
      </x:c>
      <x:c r="B864" t="str">
        <x:f>IF('CRM outcomes'!A32="","",'CRM outcomes'!A32)</x:f>
      </x:c>
      <x:c r="C864" t="str">
        <x:v>held_state</x:v>
      </x:c>
      <x:c r="D864" t="str">
        <x:f>IF(AND('CRM outcomes'!J32="No",'CRM outcomes'!L32&lt;&gt;"No"),"CHILD_OF_NO_MUST_BE_NO","")</x:f>
      </x:c>
      <x:c r="E864" t="str">
        <x:f>IF(D864="","","Hold")</x:f>
      </x:c>
      <x:c r="F864" t="str">
        <x:f>IF(D864="","","Repair the named source field and rerun.")</x:f>
      </x:c>
      <x:c r="G864" t="str">
        <x:f>IF(D864="","",B864&amp;" "&amp;C864&amp;" "&amp;D864)</x:f>
      </x:c>
    </x:row>
    <x:row r="865">
      <x:c r="A865" t="str">
        <x:v>crm</x:v>
      </x:c>
      <x:c r="B865" t="str">
        <x:f>IF('CRM outcomes'!A33="","",'CRM outcomes'!A33)</x:f>
      </x:c>
      <x:c r="C865" t="str">
        <x:v>held_state</x:v>
      </x:c>
      <x:c r="D865" t="str">
        <x:f>IF(AND('CRM outcomes'!J33="No",'CRM outcomes'!L33&lt;&gt;"No"),"CHILD_OF_NO_MUST_BE_NO","")</x:f>
      </x:c>
      <x:c r="E865" t="str">
        <x:f>IF(D865="","","Hold")</x:f>
      </x:c>
      <x:c r="F865" t="str">
        <x:f>IF(D865="","","Repair the named source field and rerun.")</x:f>
      </x:c>
      <x:c r="G865" t="str">
        <x:f>IF(D865="","",B865&amp;" "&amp;C865&amp;" "&amp;D865)</x:f>
      </x:c>
    </x:row>
    <x:row r="866">
      <x:c r="A866" t="str">
        <x:v>crm</x:v>
      </x:c>
      <x:c r="B866" t="str">
        <x:f>IF('CRM outcomes'!A34="","",'CRM outcomes'!A34)</x:f>
      </x:c>
      <x:c r="C866" t="str">
        <x:v>held_state</x:v>
      </x:c>
      <x:c r="D866" t="str">
        <x:f>IF(AND('CRM outcomes'!J34="No",'CRM outcomes'!L34&lt;&gt;"No"),"CHILD_OF_NO_MUST_BE_NO","")</x:f>
      </x:c>
      <x:c r="E866" t="str">
        <x:f>IF(D866="","","Hold")</x:f>
      </x:c>
      <x:c r="F866" t="str">
        <x:f>IF(D866="","","Repair the named source field and rerun.")</x:f>
      </x:c>
      <x:c r="G866" t="str">
        <x:f>IF(D866="","",B866&amp;" "&amp;C866&amp;" "&amp;D866)</x:f>
      </x:c>
    </x:row>
    <x:row r="867">
      <x:c r="A867" t="str">
        <x:v>crm</x:v>
      </x:c>
      <x:c r="B867" t="str">
        <x:f>IF('CRM outcomes'!A35="","",'CRM outcomes'!A35)</x:f>
      </x:c>
      <x:c r="C867" t="str">
        <x:v>held_state</x:v>
      </x:c>
      <x:c r="D867" t="str">
        <x:f>IF(AND('CRM outcomes'!J35="No",'CRM outcomes'!L35&lt;&gt;"No"),"CHILD_OF_NO_MUST_BE_NO","")</x:f>
      </x:c>
      <x:c r="E867" t="str">
        <x:f>IF(D867="","","Hold")</x:f>
      </x:c>
      <x:c r="F867" t="str">
        <x:f>IF(D867="","","Repair the named source field and rerun.")</x:f>
      </x:c>
      <x:c r="G867" t="str">
        <x:f>IF(D867="","",B867&amp;" "&amp;C867&amp;" "&amp;D867)</x:f>
      </x:c>
    </x:row>
    <x:row r="868">
      <x:c r="A868" t="str">
        <x:v>crm</x:v>
      </x:c>
      <x:c r="B868" t="str">
        <x:f>IF('CRM outcomes'!A36="","",'CRM outcomes'!A36)</x:f>
      </x:c>
      <x:c r="C868" t="str">
        <x:v>held_state</x:v>
      </x:c>
      <x:c r="D868" t="str">
        <x:f>IF(AND('CRM outcomes'!J36="No",'CRM outcomes'!L36&lt;&gt;"No"),"CHILD_OF_NO_MUST_BE_NO","")</x:f>
      </x:c>
      <x:c r="E868" t="str">
        <x:f>IF(D868="","","Hold")</x:f>
      </x:c>
      <x:c r="F868" t="str">
        <x:f>IF(D868="","","Repair the named source field and rerun.")</x:f>
      </x:c>
      <x:c r="G868" t="str">
        <x:f>IF(D868="","",B868&amp;" "&amp;C868&amp;" "&amp;D868)</x:f>
      </x:c>
    </x:row>
    <x:row r="869">
      <x:c r="A869" t="str">
        <x:v>crm</x:v>
      </x:c>
      <x:c r="B869" t="str">
        <x:f>IF('CRM outcomes'!A37="","",'CRM outcomes'!A37)</x:f>
      </x:c>
      <x:c r="C869" t="str">
        <x:v>held_state</x:v>
      </x:c>
      <x:c r="D869" t="str">
        <x:f>IF(AND('CRM outcomes'!J37="No",'CRM outcomes'!L37&lt;&gt;"No"),"CHILD_OF_NO_MUST_BE_NO","")</x:f>
      </x:c>
      <x:c r="E869" t="str">
        <x:f>IF(D869="","","Hold")</x:f>
      </x:c>
      <x:c r="F869" t="str">
        <x:f>IF(D869="","","Repair the named source field and rerun.")</x:f>
      </x:c>
      <x:c r="G869" t="str">
        <x:f>IF(D869="","",B869&amp;" "&amp;C869&amp;" "&amp;D869)</x:f>
      </x:c>
    </x:row>
    <x:row r="870">
      <x:c r="A870" t="str">
        <x:v>crm</x:v>
      </x:c>
      <x:c r="B870" t="str">
        <x:f>IF('CRM outcomes'!A38="","",'CRM outcomes'!A38)</x:f>
      </x:c>
      <x:c r="C870" t="str">
        <x:v>held_state</x:v>
      </x:c>
      <x:c r="D870" t="str">
        <x:f>IF(AND('CRM outcomes'!J38="No",'CRM outcomes'!L38&lt;&gt;"No"),"CHILD_OF_NO_MUST_BE_NO","")</x:f>
      </x:c>
      <x:c r="E870" t="str">
        <x:f>IF(D870="","","Hold")</x:f>
      </x:c>
      <x:c r="F870" t="str">
        <x:f>IF(D870="","","Repair the named source field and rerun.")</x:f>
      </x:c>
      <x:c r="G870" t="str">
        <x:f>IF(D870="","",B870&amp;" "&amp;C870&amp;" "&amp;D870)</x:f>
      </x:c>
    </x:row>
    <x:row r="871">
      <x:c r="A871" t="str">
        <x:v>crm</x:v>
      </x:c>
      <x:c r="B871" t="str">
        <x:f>IF('CRM outcomes'!A39="","",'CRM outcomes'!A39)</x:f>
      </x:c>
      <x:c r="C871" t="str">
        <x:v>held_state</x:v>
      </x:c>
      <x:c r="D871" t="str">
        <x:f>IF(AND('CRM outcomes'!J39="No",'CRM outcomes'!L39&lt;&gt;"No"),"CHILD_OF_NO_MUST_BE_NO","")</x:f>
      </x:c>
      <x:c r="E871" t="str">
        <x:f>IF(D871="","","Hold")</x:f>
      </x:c>
      <x:c r="F871" t="str">
        <x:f>IF(D871="","","Repair the named source field and rerun.")</x:f>
      </x:c>
      <x:c r="G871" t="str">
        <x:f>IF(D871="","",B871&amp;" "&amp;C871&amp;" "&amp;D871)</x:f>
      </x:c>
    </x:row>
    <x:row r="872">
      <x:c r="A872" t="str">
        <x:v>crm</x:v>
      </x:c>
      <x:c r="B872" t="str">
        <x:f>IF('CRM outcomes'!A40="","",'CRM outcomes'!A40)</x:f>
      </x:c>
      <x:c r="C872" t="str">
        <x:v>held_state</x:v>
      </x:c>
      <x:c r="D872" t="str">
        <x:f>IF(AND('CRM outcomes'!J40="No",'CRM outcomes'!L40&lt;&gt;"No"),"CHILD_OF_NO_MUST_BE_NO","")</x:f>
      </x:c>
      <x:c r="E872" t="str">
        <x:f>IF(D872="","","Hold")</x:f>
      </x:c>
      <x:c r="F872" t="str">
        <x:f>IF(D872="","","Repair the named source field and rerun.")</x:f>
      </x:c>
      <x:c r="G872" t="str">
        <x:f>IF(D872="","",B872&amp;" "&amp;C872&amp;" "&amp;D872)</x:f>
      </x:c>
    </x:row>
    <x:row r="873">
      <x:c r="A873" t="str">
        <x:v>crm</x:v>
      </x:c>
      <x:c r="B873" t="str">
        <x:f>IF('CRM outcomes'!A41="","",'CRM outcomes'!A41)</x:f>
      </x:c>
      <x:c r="C873" t="str">
        <x:v>held_state</x:v>
      </x:c>
      <x:c r="D873" t="str">
        <x:f>IF(AND('CRM outcomes'!J41="No",'CRM outcomes'!L41&lt;&gt;"No"),"CHILD_OF_NO_MUST_BE_NO","")</x:f>
      </x:c>
      <x:c r="E873" t="str">
        <x:f>IF(D873="","","Hold")</x:f>
      </x:c>
      <x:c r="F873" t="str">
        <x:f>IF(D873="","","Repair the named source field and rerun.")</x:f>
      </x:c>
      <x:c r="G873" t="str">
        <x:f>IF(D873="","",B873&amp;" "&amp;C873&amp;" "&amp;D873)</x:f>
      </x:c>
    </x:row>
    <x:row r="874">
      <x:c r="A874" t="str">
        <x:v>crm</x:v>
      </x:c>
      <x:c r="B874" t="str">
        <x:f>IF('CRM outcomes'!A42="","",'CRM outcomes'!A42)</x:f>
      </x:c>
      <x:c r="C874" t="str">
        <x:v>held_state</x:v>
      </x:c>
      <x:c r="D874" t="str">
        <x:f>IF(AND('CRM outcomes'!J42="No",'CRM outcomes'!L42&lt;&gt;"No"),"CHILD_OF_NO_MUST_BE_NO","")</x:f>
      </x:c>
      <x:c r="E874" t="str">
        <x:f>IF(D874="","","Hold")</x:f>
      </x:c>
      <x:c r="F874" t="str">
        <x:f>IF(D874="","","Repair the named source field and rerun.")</x:f>
      </x:c>
      <x:c r="G874" t="str">
        <x:f>IF(D874="","",B874&amp;" "&amp;C874&amp;" "&amp;D874)</x:f>
      </x:c>
    </x:row>
    <x:row r="875">
      <x:c r="A875" t="str">
        <x:v>crm</x:v>
      </x:c>
      <x:c r="B875" t="str">
        <x:f>IF('CRM outcomes'!A43="","",'CRM outcomes'!A43)</x:f>
      </x:c>
      <x:c r="C875" t="str">
        <x:v>held_state</x:v>
      </x:c>
      <x:c r="D875" t="str">
        <x:f>IF(AND('CRM outcomes'!J43="No",'CRM outcomes'!L43&lt;&gt;"No"),"CHILD_OF_NO_MUST_BE_NO","")</x:f>
      </x:c>
      <x:c r="E875" t="str">
        <x:f>IF(D875="","","Hold")</x:f>
      </x:c>
      <x:c r="F875" t="str">
        <x:f>IF(D875="","","Repair the named source field and rerun.")</x:f>
      </x:c>
      <x:c r="G875" t="str">
        <x:f>IF(D875="","",B875&amp;" "&amp;C875&amp;" "&amp;D875)</x:f>
      </x:c>
    </x:row>
    <x:row r="876">
      <x:c r="A876" t="str">
        <x:v>crm</x:v>
      </x:c>
      <x:c r="B876" t="str">
        <x:f>IF('CRM outcomes'!A44="","",'CRM outcomes'!A44)</x:f>
      </x:c>
      <x:c r="C876" t="str">
        <x:v>held_state</x:v>
      </x:c>
      <x:c r="D876" t="str">
        <x:f>IF(AND('CRM outcomes'!J44="No",'CRM outcomes'!L44&lt;&gt;"No"),"CHILD_OF_NO_MUST_BE_NO","")</x:f>
      </x:c>
      <x:c r="E876" t="str">
        <x:f>IF(D876="","","Hold")</x:f>
      </x:c>
      <x:c r="F876" t="str">
        <x:f>IF(D876="","","Repair the named source field and rerun.")</x:f>
      </x:c>
      <x:c r="G876" t="str">
        <x:f>IF(D876="","",B876&amp;" "&amp;C876&amp;" "&amp;D876)</x:f>
      </x:c>
    </x:row>
    <x:row r="877">
      <x:c r="A877" t="str">
        <x:v>crm</x:v>
      </x:c>
      <x:c r="B877" t="str">
        <x:f>IF('CRM outcomes'!A45="","",'CRM outcomes'!A45)</x:f>
      </x:c>
      <x:c r="C877" t="str">
        <x:v>held_state</x:v>
      </x:c>
      <x:c r="D877" t="str">
        <x:f>IF(AND('CRM outcomes'!J45="No",'CRM outcomes'!L45&lt;&gt;"No"),"CHILD_OF_NO_MUST_BE_NO","")</x:f>
      </x:c>
      <x:c r="E877" t="str">
        <x:f>IF(D877="","","Hold")</x:f>
      </x:c>
      <x:c r="F877" t="str">
        <x:f>IF(D877="","","Repair the named source field and rerun.")</x:f>
      </x:c>
      <x:c r="G877" t="str">
        <x:f>IF(D877="","",B877&amp;" "&amp;C877&amp;" "&amp;D877)</x:f>
      </x:c>
    </x:row>
    <x:row r="878">
      <x:c r="A878" t="str">
        <x:v>crm</x:v>
      </x:c>
      <x:c r="B878" t="str">
        <x:f>IF('CRM outcomes'!A46="","",'CRM outcomes'!A46)</x:f>
      </x:c>
      <x:c r="C878" t="str">
        <x:v>held_state</x:v>
      </x:c>
      <x:c r="D878" t="str">
        <x:f>IF(AND('CRM outcomes'!J46="No",'CRM outcomes'!L46&lt;&gt;"No"),"CHILD_OF_NO_MUST_BE_NO","")</x:f>
      </x:c>
      <x:c r="E878" t="str">
        <x:f>IF(D878="","","Hold")</x:f>
      </x:c>
      <x:c r="F878" t="str">
        <x:f>IF(D878="","","Repair the named source field and rerun.")</x:f>
      </x:c>
      <x:c r="G878" t="str">
        <x:f>IF(D878="","",B878&amp;" "&amp;C878&amp;" "&amp;D878)</x:f>
      </x:c>
    </x:row>
    <x:row r="879">
      <x:c r="A879" t="str">
        <x:v>crm</x:v>
      </x:c>
      <x:c r="B879" t="str">
        <x:f>IF('CRM outcomes'!A47="","",'CRM outcomes'!A47)</x:f>
      </x:c>
      <x:c r="C879" t="str">
        <x:v>held_state</x:v>
      </x:c>
      <x:c r="D879" t="str">
        <x:f>IF(AND('CRM outcomes'!J47="No",'CRM outcomes'!L47&lt;&gt;"No"),"CHILD_OF_NO_MUST_BE_NO","")</x:f>
      </x:c>
      <x:c r="E879" t="str">
        <x:f>IF(D879="","","Hold")</x:f>
      </x:c>
      <x:c r="F879" t="str">
        <x:f>IF(D879="","","Repair the named source field and rerun.")</x:f>
      </x:c>
      <x:c r="G879" t="str">
        <x:f>IF(D879="","",B879&amp;" "&amp;C879&amp;" "&amp;D879)</x:f>
      </x:c>
    </x:row>
    <x:row r="880">
      <x:c r="A880" t="str">
        <x:v>crm</x:v>
      </x:c>
      <x:c r="B880" t="str">
        <x:f>IF('CRM outcomes'!A48="","",'CRM outcomes'!A48)</x:f>
      </x:c>
      <x:c r="C880" t="str">
        <x:v>held_state</x:v>
      </x:c>
      <x:c r="D880" t="str">
        <x:f>IF(AND('CRM outcomes'!J48="No",'CRM outcomes'!L48&lt;&gt;"No"),"CHILD_OF_NO_MUST_BE_NO","")</x:f>
      </x:c>
      <x:c r="E880" t="str">
        <x:f>IF(D880="","","Hold")</x:f>
      </x:c>
      <x:c r="F880" t="str">
        <x:f>IF(D880="","","Repair the named source field and rerun.")</x:f>
      </x:c>
      <x:c r="G880" t="str">
        <x:f>IF(D880="","",B880&amp;" "&amp;C880&amp;" "&amp;D880)</x:f>
      </x:c>
    </x:row>
    <x:row r="881">
      <x:c r="A881" t="str">
        <x:v>crm</x:v>
      </x:c>
      <x:c r="B881" t="str">
        <x:f>IF('CRM outcomes'!A49="","",'CRM outcomes'!A49)</x:f>
      </x:c>
      <x:c r="C881" t="str">
        <x:v>held_state</x:v>
      </x:c>
      <x:c r="D881" t="str">
        <x:f>IF(AND('CRM outcomes'!J49="No",'CRM outcomes'!L49&lt;&gt;"No"),"CHILD_OF_NO_MUST_BE_NO","")</x:f>
      </x:c>
      <x:c r="E881" t="str">
        <x:f>IF(D881="","","Hold")</x:f>
      </x:c>
      <x:c r="F881" t="str">
        <x:f>IF(D881="","","Repair the named source field and rerun.")</x:f>
      </x:c>
      <x:c r="G881" t="str">
        <x:f>IF(D881="","",B881&amp;" "&amp;C881&amp;" "&amp;D881)</x:f>
      </x:c>
    </x:row>
    <x:row r="882">
      <x:c r="A882" t="str">
        <x:v>crm</x:v>
      </x:c>
      <x:c r="B882" t="str">
        <x:f>IF('CRM outcomes'!A50="","",'CRM outcomes'!A50)</x:f>
      </x:c>
      <x:c r="C882" t="str">
        <x:v>held_state</x:v>
      </x:c>
      <x:c r="D882" t="str">
        <x:f>IF(AND('CRM outcomes'!J50="No",'CRM outcomes'!L50&lt;&gt;"No"),"CHILD_OF_NO_MUST_BE_NO","")</x:f>
      </x:c>
      <x:c r="E882" t="str">
        <x:f>IF(D882="","","Hold")</x:f>
      </x:c>
      <x:c r="F882" t="str">
        <x:f>IF(D882="","","Repair the named source field and rerun.")</x:f>
      </x:c>
      <x:c r="G882" t="str">
        <x:f>IF(D882="","",B882&amp;" "&amp;C882&amp;" "&amp;D882)</x:f>
      </x:c>
    </x:row>
    <x:row r="883">
      <x:c r="A883" t="str">
        <x:v>crm</x:v>
      </x:c>
      <x:c r="B883" t="str">
        <x:f>IF('CRM outcomes'!A51="","",'CRM outcomes'!A51)</x:f>
      </x:c>
      <x:c r="C883" t="str">
        <x:v>held_state</x:v>
      </x:c>
      <x:c r="D883" t="str">
        <x:f>IF(AND('CRM outcomes'!J51="No",'CRM outcomes'!L51&lt;&gt;"No"),"CHILD_OF_NO_MUST_BE_NO","")</x:f>
      </x:c>
      <x:c r="E883" t="str">
        <x:f>IF(D883="","","Hold")</x:f>
      </x:c>
      <x:c r="F883" t="str">
        <x:f>IF(D883="","","Repair the named source field and rerun.")</x:f>
      </x:c>
      <x:c r="G883" t="str">
        <x:f>IF(D883="","",B883&amp;" "&amp;C883&amp;" "&amp;D883)</x:f>
      </x:c>
    </x:row>
    <x:row r="884">
      <x:c r="A884" t="str">
        <x:v>crm</x:v>
      </x:c>
      <x:c r="B884" t="str">
        <x:f>IF('CRM outcomes'!A52="","",'CRM outcomes'!A52)</x:f>
      </x:c>
      <x:c r="C884" t="str">
        <x:v>held_state</x:v>
      </x:c>
      <x:c r="D884" t="str">
        <x:f>IF(AND('CRM outcomes'!J52="No",'CRM outcomes'!L52&lt;&gt;"No"),"CHILD_OF_NO_MUST_BE_NO","")</x:f>
      </x:c>
      <x:c r="E884" t="str">
        <x:f>IF(D884="","","Hold")</x:f>
      </x:c>
      <x:c r="F884" t="str">
        <x:f>IF(D884="","","Repair the named source field and rerun.")</x:f>
      </x:c>
      <x:c r="G884" t="str">
        <x:f>IF(D884="","",B884&amp;" "&amp;C884&amp;" "&amp;D884)</x:f>
      </x:c>
    </x:row>
    <x:row r="885">
      <x:c r="A885" t="str">
        <x:v>crm</x:v>
      </x:c>
      <x:c r="B885" t="str">
        <x:f>IF('CRM outcomes'!A53="","",'CRM outcomes'!A53)</x:f>
      </x:c>
      <x:c r="C885" t="str">
        <x:v>held_state</x:v>
      </x:c>
      <x:c r="D885" t="str">
        <x:f>IF(AND('CRM outcomes'!J53="No",'CRM outcomes'!L53&lt;&gt;"No"),"CHILD_OF_NO_MUST_BE_NO","")</x:f>
      </x:c>
      <x:c r="E885" t="str">
        <x:f>IF(D885="","","Hold")</x:f>
      </x:c>
      <x:c r="F885" t="str">
        <x:f>IF(D885="","","Repair the named source field and rerun.")</x:f>
      </x:c>
      <x:c r="G885" t="str">
        <x:f>IF(D885="","",B885&amp;" "&amp;C885&amp;" "&amp;D885)</x:f>
      </x:c>
    </x:row>
    <x:row r="886">
      <x:c r="A886" t="str">
        <x:v>crm</x:v>
      </x:c>
      <x:c r="B886" t="str">
        <x:f>IF('CRM outcomes'!A54="","",'CRM outcomes'!A54)</x:f>
      </x:c>
      <x:c r="C886" t="str">
        <x:v>held_state</x:v>
      </x:c>
      <x:c r="D886" t="str">
        <x:f>IF(AND('CRM outcomes'!J54="No",'CRM outcomes'!L54&lt;&gt;"No"),"CHILD_OF_NO_MUST_BE_NO","")</x:f>
      </x:c>
      <x:c r="E886" t="str">
        <x:f>IF(D886="","","Hold")</x:f>
      </x:c>
      <x:c r="F886" t="str">
        <x:f>IF(D886="","","Repair the named source field and rerun.")</x:f>
      </x:c>
      <x:c r="G886" t="str">
        <x:f>IF(D886="","",B886&amp;" "&amp;C886&amp;" "&amp;D886)</x:f>
      </x:c>
    </x:row>
    <x:row r="887">
      <x:c r="A887" t="str">
        <x:v>crm</x:v>
      </x:c>
      <x:c r="B887" t="str">
        <x:f>IF('CRM outcomes'!A55="","",'CRM outcomes'!A55)</x:f>
      </x:c>
      <x:c r="C887" t="str">
        <x:v>held_state</x:v>
      </x:c>
      <x:c r="D887" t="str">
        <x:f>IF(AND('CRM outcomes'!J55="No",'CRM outcomes'!L55&lt;&gt;"No"),"CHILD_OF_NO_MUST_BE_NO","")</x:f>
      </x:c>
      <x:c r="E887" t="str">
        <x:f>IF(D887="","","Hold")</x:f>
      </x:c>
      <x:c r="F887" t="str">
        <x:f>IF(D887="","","Repair the named source field and rerun.")</x:f>
      </x:c>
      <x:c r="G887" t="str">
        <x:f>IF(D887="","",B887&amp;" "&amp;C887&amp;" "&amp;D887)</x:f>
      </x:c>
    </x:row>
    <x:row r="888">
      <x:c r="A888" t="str">
        <x:v>crm</x:v>
      </x:c>
      <x:c r="B888" t="str">
        <x:f>IF('CRM outcomes'!A56="","",'CRM outcomes'!A56)</x:f>
      </x:c>
      <x:c r="C888" t="str">
        <x:v>held_state</x:v>
      </x:c>
      <x:c r="D888" t="str">
        <x:f>IF(AND('CRM outcomes'!J56="No",'CRM outcomes'!L56&lt;&gt;"No"),"CHILD_OF_NO_MUST_BE_NO","")</x:f>
      </x:c>
      <x:c r="E888" t="str">
        <x:f>IF(D888="","","Hold")</x:f>
      </x:c>
      <x:c r="F888" t="str">
        <x:f>IF(D888="","","Repair the named source field and rerun.")</x:f>
      </x:c>
      <x:c r="G888" t="str">
        <x:f>IF(D888="","",B888&amp;" "&amp;C888&amp;" "&amp;D888)</x:f>
      </x:c>
    </x:row>
    <x:row r="889">
      <x:c r="A889" t="str">
        <x:v>crm</x:v>
      </x:c>
      <x:c r="B889" t="str">
        <x:f>IF('CRM outcomes'!A57="","",'CRM outcomes'!A57)</x:f>
      </x:c>
      <x:c r="C889" t="str">
        <x:v>held_state</x:v>
      </x:c>
      <x:c r="D889" t="str">
        <x:f>IF(AND('CRM outcomes'!J57="No",'CRM outcomes'!L57&lt;&gt;"No"),"CHILD_OF_NO_MUST_BE_NO","")</x:f>
      </x:c>
      <x:c r="E889" t="str">
        <x:f>IF(D889="","","Hold")</x:f>
      </x:c>
      <x:c r="F889" t="str">
        <x:f>IF(D889="","","Repair the named source field and rerun.")</x:f>
      </x:c>
      <x:c r="G889" t="str">
        <x:f>IF(D889="","",B889&amp;" "&amp;C889&amp;" "&amp;D889)</x:f>
      </x:c>
    </x:row>
    <x:row r="890">
      <x:c r="A890" t="str">
        <x:v>crm</x:v>
      </x:c>
      <x:c r="B890" t="str">
        <x:f>IF('CRM outcomes'!A58="","",'CRM outcomes'!A58)</x:f>
      </x:c>
      <x:c r="C890" t="str">
        <x:v>held_state</x:v>
      </x:c>
      <x:c r="D890" t="str">
        <x:f>IF(AND('CRM outcomes'!J58="No",'CRM outcomes'!L58&lt;&gt;"No"),"CHILD_OF_NO_MUST_BE_NO","")</x:f>
      </x:c>
      <x:c r="E890" t="str">
        <x:f>IF(D890="","","Hold")</x:f>
      </x:c>
      <x:c r="F890" t="str">
        <x:f>IF(D890="","","Repair the named source field and rerun.")</x:f>
      </x:c>
      <x:c r="G890" t="str">
        <x:f>IF(D890="","",B890&amp;" "&amp;C890&amp;" "&amp;D890)</x:f>
      </x:c>
    </x:row>
    <x:row r="891">
      <x:c r="A891" t="str">
        <x:v>crm</x:v>
      </x:c>
      <x:c r="B891" t="str">
        <x:f>IF('CRM outcomes'!A59="","",'CRM outcomes'!A59)</x:f>
      </x:c>
      <x:c r="C891" t="str">
        <x:v>held_state</x:v>
      </x:c>
      <x:c r="D891" t="str">
        <x:f>IF(AND('CRM outcomes'!J59="No",'CRM outcomes'!L59&lt;&gt;"No"),"CHILD_OF_NO_MUST_BE_NO","")</x:f>
      </x:c>
      <x:c r="E891" t="str">
        <x:f>IF(D891="","","Hold")</x:f>
      </x:c>
      <x:c r="F891" t="str">
        <x:f>IF(D891="","","Repair the named source field and rerun.")</x:f>
      </x:c>
      <x:c r="G891" t="str">
        <x:f>IF(D891="","",B891&amp;" "&amp;C891&amp;" "&amp;D891)</x:f>
      </x:c>
    </x:row>
    <x:row r="892">
      <x:c r="A892" t="str">
        <x:v>crm</x:v>
      </x:c>
      <x:c r="B892" t="str">
        <x:f>IF('CRM outcomes'!A60="","",'CRM outcomes'!A60)</x:f>
      </x:c>
      <x:c r="C892" t="str">
        <x:v>held_state</x:v>
      </x:c>
      <x:c r="D892" t="str">
        <x:f>IF(AND('CRM outcomes'!J60="No",'CRM outcomes'!L60&lt;&gt;"No"),"CHILD_OF_NO_MUST_BE_NO","")</x:f>
      </x:c>
      <x:c r="E892" t="str">
        <x:f>IF(D892="","","Hold")</x:f>
      </x:c>
      <x:c r="F892" t="str">
        <x:f>IF(D892="","","Repair the named source field and rerun.")</x:f>
      </x:c>
      <x:c r="G892" t="str">
        <x:f>IF(D892="","",B892&amp;" "&amp;C892&amp;" "&amp;D892)</x:f>
      </x:c>
    </x:row>
    <x:row r="893">
      <x:c r="A893" t="str">
        <x:v>crm</x:v>
      </x:c>
      <x:c r="B893" t="str">
        <x:f>IF('CRM outcomes'!A61="","",'CRM outcomes'!A61)</x:f>
      </x:c>
      <x:c r="C893" t="str">
        <x:v>held_state</x:v>
      </x:c>
      <x:c r="D893" t="str">
        <x:f>IF(AND('CRM outcomes'!J61="No",'CRM outcomes'!L61&lt;&gt;"No"),"CHILD_OF_NO_MUST_BE_NO","")</x:f>
      </x:c>
      <x:c r="E893" t="str">
        <x:f>IF(D893="","","Hold")</x:f>
      </x:c>
      <x:c r="F893" t="str">
        <x:f>IF(D893="","","Repair the named source field and rerun.")</x:f>
      </x:c>
      <x:c r="G893" t="str">
        <x:f>IF(D893="","",B893&amp;" "&amp;C893&amp;" "&amp;D893)</x:f>
      </x:c>
    </x:row>
    <x:row r="894">
      <x:c r="A894" t="str">
        <x:v>crm</x:v>
      </x:c>
      <x:c r="B894" t="str">
        <x:f>IF('CRM outcomes'!A62="","",'CRM outcomes'!A62)</x:f>
      </x:c>
      <x:c r="C894" t="str">
        <x:v>held_state</x:v>
      </x:c>
      <x:c r="D894" t="str">
        <x:f>IF(AND('CRM outcomes'!J62="No",'CRM outcomes'!L62&lt;&gt;"No"),"CHILD_OF_NO_MUST_BE_NO","")</x:f>
      </x:c>
      <x:c r="E894" t="str">
        <x:f>IF(D894="","","Hold")</x:f>
      </x:c>
      <x:c r="F894" t="str">
        <x:f>IF(D894="","","Repair the named source field and rerun.")</x:f>
      </x:c>
      <x:c r="G894" t="str">
        <x:f>IF(D894="","",B894&amp;" "&amp;C894&amp;" "&amp;D894)</x:f>
      </x:c>
    </x:row>
    <x:row r="895">
      <x:c r="A895" t="str">
        <x:v>crm</x:v>
      </x:c>
      <x:c r="B895" t="str">
        <x:f>IF('CRM outcomes'!A63="","",'CRM outcomes'!A63)</x:f>
      </x:c>
      <x:c r="C895" t="str">
        <x:v>held_state</x:v>
      </x:c>
      <x:c r="D895" t="str">
        <x:f>IF(AND('CRM outcomes'!J63="No",'CRM outcomes'!L63&lt;&gt;"No"),"CHILD_OF_NO_MUST_BE_NO","")</x:f>
      </x:c>
      <x:c r="E895" t="str">
        <x:f>IF(D895="","","Hold")</x:f>
      </x:c>
      <x:c r="F895" t="str">
        <x:f>IF(D895="","","Repair the named source field and rerun.")</x:f>
      </x:c>
      <x:c r="G895" t="str">
        <x:f>IF(D895="","",B895&amp;" "&amp;C895&amp;" "&amp;D895)</x:f>
      </x:c>
    </x:row>
    <x:row r="896">
      <x:c r="A896" t="str">
        <x:v>crm</x:v>
      </x:c>
      <x:c r="B896" t="str">
        <x:f>IF('CRM outcomes'!A64="","",'CRM outcomes'!A64)</x:f>
      </x:c>
      <x:c r="C896" t="str">
        <x:v>held_state</x:v>
      </x:c>
      <x:c r="D896" t="str">
        <x:f>IF(AND('CRM outcomes'!J64="No",'CRM outcomes'!L64&lt;&gt;"No"),"CHILD_OF_NO_MUST_BE_NO","")</x:f>
      </x:c>
      <x:c r="E896" t="str">
        <x:f>IF(D896="","","Hold")</x:f>
      </x:c>
      <x:c r="F896" t="str">
        <x:f>IF(D896="","","Repair the named source field and rerun.")</x:f>
      </x:c>
      <x:c r="G896" t="str">
        <x:f>IF(D896="","",B896&amp;" "&amp;C896&amp;" "&amp;D896)</x:f>
      </x:c>
    </x:row>
    <x:row r="897">
      <x:c r="A897" t="str">
        <x:v>crm</x:v>
      </x:c>
      <x:c r="B897" t="str">
        <x:f>IF('CRM outcomes'!A65="","",'CRM outcomes'!A65)</x:f>
      </x:c>
      <x:c r="C897" t="str">
        <x:v>held_state</x:v>
      </x:c>
      <x:c r="D897" t="str">
        <x:f>IF(AND('CRM outcomes'!J65="No",'CRM outcomes'!L65&lt;&gt;"No"),"CHILD_OF_NO_MUST_BE_NO","")</x:f>
      </x:c>
      <x:c r="E897" t="str">
        <x:f>IF(D897="","","Hold")</x:f>
      </x:c>
      <x:c r="F897" t="str">
        <x:f>IF(D897="","","Repair the named source field and rerun.")</x:f>
      </x:c>
      <x:c r="G897" t="str">
        <x:f>IF(D897="","",B897&amp;" "&amp;C897&amp;" "&amp;D897)</x:f>
      </x:c>
    </x:row>
    <x:row r="898">
      <x:c r="A898" t="str">
        <x:v>crm</x:v>
      </x:c>
      <x:c r="B898" t="str">
        <x:f>IF('CRM outcomes'!A66="","",'CRM outcomes'!A66)</x:f>
      </x:c>
      <x:c r="C898" t="str">
        <x:v>held_state</x:v>
      </x:c>
      <x:c r="D898" t="str">
        <x:f>IF(AND('CRM outcomes'!J66="No",'CRM outcomes'!L66&lt;&gt;"No"),"CHILD_OF_NO_MUST_BE_NO","")</x:f>
      </x:c>
      <x:c r="E898" t="str">
        <x:f>IF(D898="","","Hold")</x:f>
      </x:c>
      <x:c r="F898" t="str">
        <x:f>IF(D898="","","Repair the named source field and rerun.")</x:f>
      </x:c>
      <x:c r="G898" t="str">
        <x:f>IF(D898="","",B898&amp;" "&amp;C898&amp;" "&amp;D898)</x:f>
      </x:c>
    </x:row>
    <x:row r="899">
      <x:c r="A899" t="str">
        <x:v>crm</x:v>
      </x:c>
      <x:c r="B899" t="str">
        <x:f>IF('CRM outcomes'!A67="","",'CRM outcomes'!A67)</x:f>
      </x:c>
      <x:c r="C899" t="str">
        <x:v>held_state</x:v>
      </x:c>
      <x:c r="D899" t="str">
        <x:f>IF(AND('CRM outcomes'!J67="No",'CRM outcomes'!L67&lt;&gt;"No"),"CHILD_OF_NO_MUST_BE_NO","")</x:f>
      </x:c>
      <x:c r="E899" t="str">
        <x:f>IF(D899="","","Hold")</x:f>
      </x:c>
      <x:c r="F899" t="str">
        <x:f>IF(D899="","","Repair the named source field and rerun.")</x:f>
      </x:c>
      <x:c r="G899" t="str">
        <x:f>IF(D899="","",B899&amp;" "&amp;C899&amp;" "&amp;D899)</x:f>
      </x:c>
    </x:row>
    <x:row r="900">
      <x:c r="A900" t="str">
        <x:v>crm</x:v>
      </x:c>
      <x:c r="B900" t="str">
        <x:f>IF('CRM outcomes'!A68="","",'CRM outcomes'!A68)</x:f>
      </x:c>
      <x:c r="C900" t="str">
        <x:v>held_state</x:v>
      </x:c>
      <x:c r="D900" t="str">
        <x:f>IF(AND('CRM outcomes'!J68="No",'CRM outcomes'!L68&lt;&gt;"No"),"CHILD_OF_NO_MUST_BE_NO","")</x:f>
      </x:c>
      <x:c r="E900" t="str">
        <x:f>IF(D900="","","Hold")</x:f>
      </x:c>
      <x:c r="F900" t="str">
        <x:f>IF(D900="","","Repair the named source field and rerun.")</x:f>
      </x:c>
      <x:c r="G900" t="str">
        <x:f>IF(D900="","",B900&amp;" "&amp;C900&amp;" "&amp;D900)</x:f>
      </x:c>
    </x:row>
    <x:row r="901">
      <x:c r="A901" t="str">
        <x:v>crm</x:v>
      </x:c>
      <x:c r="B901" t="str">
        <x:f>IF('CRM outcomes'!A69="","",'CRM outcomes'!A69)</x:f>
      </x:c>
      <x:c r="C901" t="str">
        <x:v>held_state</x:v>
      </x:c>
      <x:c r="D901" t="str">
        <x:f>IF(AND('CRM outcomes'!J69="No",'CRM outcomes'!L69&lt;&gt;"No"),"CHILD_OF_NO_MUST_BE_NO","")</x:f>
      </x:c>
      <x:c r="E901" t="str">
        <x:f>IF(D901="","","Hold")</x:f>
      </x:c>
      <x:c r="F901" t="str">
        <x:f>IF(D901="","","Repair the named source field and rerun.")</x:f>
      </x:c>
      <x:c r="G901" t="str">
        <x:f>IF(D901="","",B901&amp;" "&amp;C901&amp;" "&amp;D901)</x:f>
      </x:c>
    </x:row>
    <x:row r="902">
      <x:c r="A902" t="str">
        <x:v>crm</x:v>
      </x:c>
      <x:c r="B902" t="str">
        <x:f>IF('CRM outcomes'!A70="","",'CRM outcomes'!A70)</x:f>
      </x:c>
      <x:c r="C902" t="str">
        <x:v>held_state</x:v>
      </x:c>
      <x:c r="D902" t="str">
        <x:f>IF(AND('CRM outcomes'!J70="No",'CRM outcomes'!L70&lt;&gt;"No"),"CHILD_OF_NO_MUST_BE_NO","")</x:f>
      </x:c>
      <x:c r="E902" t="str">
        <x:f>IF(D902="","","Hold")</x:f>
      </x:c>
      <x:c r="F902" t="str">
        <x:f>IF(D902="","","Repair the named source field and rerun.")</x:f>
      </x:c>
      <x:c r="G902" t="str">
        <x:f>IF(D902="","",B902&amp;" "&amp;C902&amp;" "&amp;D902)</x:f>
      </x:c>
    </x:row>
    <x:row r="903">
      <x:c r="A903" t="str">
        <x:v>crm</x:v>
      </x:c>
      <x:c r="B903" t="str">
        <x:f>IF('CRM outcomes'!A71="","",'CRM outcomes'!A71)</x:f>
      </x:c>
      <x:c r="C903" t="str">
        <x:v>held_state</x:v>
      </x:c>
      <x:c r="D903" t="str">
        <x:f>IF(AND('CRM outcomes'!J71="No",'CRM outcomes'!L71&lt;&gt;"No"),"CHILD_OF_NO_MUST_BE_NO","")</x:f>
      </x:c>
      <x:c r="E903" t="str">
        <x:f>IF(D903="","","Hold")</x:f>
      </x:c>
      <x:c r="F903" t="str">
        <x:f>IF(D903="","","Repair the named source field and rerun.")</x:f>
      </x:c>
      <x:c r="G903" t="str">
        <x:f>IF(D903="","",B903&amp;" "&amp;C903&amp;" "&amp;D903)</x:f>
      </x:c>
    </x:row>
    <x:row r="904">
      <x:c r="A904" t="str">
        <x:v>crm</x:v>
      </x:c>
      <x:c r="B904" t="str">
        <x:f>IF('CRM outcomes'!A72="","",'CRM outcomes'!A72)</x:f>
      </x:c>
      <x:c r="C904" t="str">
        <x:v>held_state</x:v>
      </x:c>
      <x:c r="D904" t="str">
        <x:f>IF(AND('CRM outcomes'!J72="No",'CRM outcomes'!L72&lt;&gt;"No"),"CHILD_OF_NO_MUST_BE_NO","")</x:f>
      </x:c>
      <x:c r="E904" t="str">
        <x:f>IF(D904="","","Hold")</x:f>
      </x:c>
      <x:c r="F904" t="str">
        <x:f>IF(D904="","","Repair the named source field and rerun.")</x:f>
      </x:c>
      <x:c r="G904" t="str">
        <x:f>IF(D904="","",B904&amp;" "&amp;C904&amp;" "&amp;D904)</x:f>
      </x:c>
    </x:row>
    <x:row r="905">
      <x:c r="A905" t="str">
        <x:v>crm</x:v>
      </x:c>
      <x:c r="B905" t="str">
        <x:f>IF('CRM outcomes'!A73="","",'CRM outcomes'!A73)</x:f>
      </x:c>
      <x:c r="C905" t="str">
        <x:v>held_state</x:v>
      </x:c>
      <x:c r="D905" t="str">
        <x:f>IF(AND('CRM outcomes'!J73="No",'CRM outcomes'!L73&lt;&gt;"No"),"CHILD_OF_NO_MUST_BE_NO","")</x:f>
      </x:c>
      <x:c r="E905" t="str">
        <x:f>IF(D905="","","Hold")</x:f>
      </x:c>
      <x:c r="F905" t="str">
        <x:f>IF(D905="","","Repair the named source field and rerun.")</x:f>
      </x:c>
      <x:c r="G905" t="str">
        <x:f>IF(D905="","",B905&amp;" "&amp;C905&amp;" "&amp;D905)</x:f>
      </x:c>
    </x:row>
    <x:row r="906">
      <x:c r="A906" t="str">
        <x:v>crm</x:v>
      </x:c>
      <x:c r="B906" t="str">
        <x:f>IF('CRM outcomes'!A74="","",'CRM outcomes'!A74)</x:f>
      </x:c>
      <x:c r="C906" t="str">
        <x:v>held_state</x:v>
      </x:c>
      <x:c r="D906" t="str">
        <x:f>IF(AND('CRM outcomes'!J74="No",'CRM outcomes'!L74&lt;&gt;"No"),"CHILD_OF_NO_MUST_BE_NO","")</x:f>
      </x:c>
      <x:c r="E906" t="str">
        <x:f>IF(D906="","","Hold")</x:f>
      </x:c>
      <x:c r="F906" t="str">
        <x:f>IF(D906="","","Repair the named source field and rerun.")</x:f>
      </x:c>
      <x:c r="G906" t="str">
        <x:f>IF(D906="","",B906&amp;" "&amp;C906&amp;" "&amp;D906)</x:f>
      </x:c>
    </x:row>
    <x:row r="907">
      <x:c r="A907" t="str">
        <x:v>crm</x:v>
      </x:c>
      <x:c r="B907" t="str">
        <x:f>IF('CRM outcomes'!A75="","",'CRM outcomes'!A75)</x:f>
      </x:c>
      <x:c r="C907" t="str">
        <x:v>held_state</x:v>
      </x:c>
      <x:c r="D907" t="str">
        <x:f>IF(AND('CRM outcomes'!J75="No",'CRM outcomes'!L75&lt;&gt;"No"),"CHILD_OF_NO_MUST_BE_NO","")</x:f>
      </x:c>
      <x:c r="E907" t="str">
        <x:f>IF(D907="","","Hold")</x:f>
      </x:c>
      <x:c r="F907" t="str">
        <x:f>IF(D907="","","Repair the named source field and rerun.")</x:f>
      </x:c>
      <x:c r="G907" t="str">
        <x:f>IF(D907="","",B907&amp;" "&amp;C907&amp;" "&amp;D907)</x:f>
      </x:c>
    </x:row>
    <x:row r="908">
      <x:c r="A908" t="str">
        <x:v>crm</x:v>
      </x:c>
      <x:c r="B908" t="str">
        <x:f>IF('CRM outcomes'!A76="","",'CRM outcomes'!A76)</x:f>
      </x:c>
      <x:c r="C908" t="str">
        <x:v>held_state</x:v>
      </x:c>
      <x:c r="D908" t="str">
        <x:f>IF(AND('CRM outcomes'!J76="No",'CRM outcomes'!L76&lt;&gt;"No"),"CHILD_OF_NO_MUST_BE_NO","")</x:f>
      </x:c>
      <x:c r="E908" t="str">
        <x:f>IF(D908="","","Hold")</x:f>
      </x:c>
      <x:c r="F908" t="str">
        <x:f>IF(D908="","","Repair the named source field and rerun.")</x:f>
      </x:c>
      <x:c r="G908" t="str">
        <x:f>IF(D908="","",B908&amp;" "&amp;C908&amp;" "&amp;D908)</x:f>
      </x:c>
    </x:row>
    <x:row r="909">
      <x:c r="A909" t="str">
        <x:v>crm</x:v>
      </x:c>
      <x:c r="B909" t="str">
        <x:f>IF('CRM outcomes'!A77="","",'CRM outcomes'!A77)</x:f>
      </x:c>
      <x:c r="C909" t="str">
        <x:v>held_state</x:v>
      </x:c>
      <x:c r="D909" t="str">
        <x:f>IF(AND('CRM outcomes'!J77="No",'CRM outcomes'!L77&lt;&gt;"No"),"CHILD_OF_NO_MUST_BE_NO","")</x:f>
      </x:c>
      <x:c r="E909" t="str">
        <x:f>IF(D909="","","Hold")</x:f>
      </x:c>
      <x:c r="F909" t="str">
        <x:f>IF(D909="","","Repair the named source field and rerun.")</x:f>
      </x:c>
      <x:c r="G909" t="str">
        <x:f>IF(D909="","",B909&amp;" "&amp;C909&amp;" "&amp;D909)</x:f>
      </x:c>
    </x:row>
    <x:row r="910">
      <x:c r="A910" t="str">
        <x:v>crm</x:v>
      </x:c>
      <x:c r="B910" t="str">
        <x:f>IF('CRM outcomes'!A78="","",'CRM outcomes'!A78)</x:f>
      </x:c>
      <x:c r="C910" t="str">
        <x:v>held_state</x:v>
      </x:c>
      <x:c r="D910" t="str">
        <x:f>IF(AND('CRM outcomes'!J78="No",'CRM outcomes'!L78&lt;&gt;"No"),"CHILD_OF_NO_MUST_BE_NO","")</x:f>
      </x:c>
      <x:c r="E910" t="str">
        <x:f>IF(D910="","","Hold")</x:f>
      </x:c>
      <x:c r="F910" t="str">
        <x:f>IF(D910="","","Repair the named source field and rerun.")</x:f>
      </x:c>
      <x:c r="G910" t="str">
        <x:f>IF(D910="","",B910&amp;" "&amp;C910&amp;" "&amp;D910)</x:f>
      </x:c>
    </x:row>
    <x:row r="911">
      <x:c r="A911" t="str">
        <x:v>crm</x:v>
      </x:c>
      <x:c r="B911" t="str">
        <x:f>IF('CRM outcomes'!A79="","",'CRM outcomes'!A79)</x:f>
      </x:c>
      <x:c r="C911" t="str">
        <x:v>held_state</x:v>
      </x:c>
      <x:c r="D911" t="str">
        <x:f>IF(AND('CRM outcomes'!J79="No",'CRM outcomes'!L79&lt;&gt;"No"),"CHILD_OF_NO_MUST_BE_NO","")</x:f>
      </x:c>
      <x:c r="E911" t="str">
        <x:f>IF(D911="","","Hold")</x:f>
      </x:c>
      <x:c r="F911" t="str">
        <x:f>IF(D911="","","Repair the named source field and rerun.")</x:f>
      </x:c>
      <x:c r="G911" t="str">
        <x:f>IF(D911="","",B911&amp;" "&amp;C911&amp;" "&amp;D911)</x:f>
      </x:c>
    </x:row>
    <x:row r="912">
      <x:c r="A912" t="str">
        <x:v>crm</x:v>
      </x:c>
      <x:c r="B912" t="str">
        <x:f>IF('CRM outcomes'!A80="","",'CRM outcomes'!A80)</x:f>
      </x:c>
      <x:c r="C912" t="str">
        <x:v>held_state</x:v>
      </x:c>
      <x:c r="D912" t="str">
        <x:f>IF(AND('CRM outcomes'!J80="No",'CRM outcomes'!L80&lt;&gt;"No"),"CHILD_OF_NO_MUST_BE_NO","")</x:f>
      </x:c>
      <x:c r="E912" t="str">
        <x:f>IF(D912="","","Hold")</x:f>
      </x:c>
      <x:c r="F912" t="str">
        <x:f>IF(D912="","","Repair the named source field and rerun.")</x:f>
      </x:c>
      <x:c r="G912" t="str">
        <x:f>IF(D912="","",B912&amp;" "&amp;C912&amp;" "&amp;D912)</x:f>
      </x:c>
    </x:row>
    <x:row r="913">
      <x:c r="A913" t="str">
        <x:v>crm</x:v>
      </x:c>
      <x:c r="B913" t="str">
        <x:f>IF('CRM outcomes'!A81="","",'CRM outcomes'!A81)</x:f>
      </x:c>
      <x:c r="C913" t="str">
        <x:v>held_state</x:v>
      </x:c>
      <x:c r="D913" t="str">
        <x:f>IF(AND('CRM outcomes'!J81="No",'CRM outcomes'!L81&lt;&gt;"No"),"CHILD_OF_NO_MUST_BE_NO","")</x:f>
      </x:c>
      <x:c r="E913" t="str">
        <x:f>IF(D913="","","Hold")</x:f>
      </x:c>
      <x:c r="F913" t="str">
        <x:f>IF(D913="","","Repair the named source field and rerun.")</x:f>
      </x:c>
      <x:c r="G913" t="str">
        <x:f>IF(D913="","",B913&amp;" "&amp;C913&amp;" "&amp;D913)</x:f>
      </x:c>
    </x:row>
    <x:row r="914">
      <x:c r="A914" t="str">
        <x:v>crm</x:v>
      </x:c>
      <x:c r="B914" t="str">
        <x:f>IF('CRM outcomes'!A82="","",'CRM outcomes'!A82)</x:f>
      </x:c>
      <x:c r="C914" t="str">
        <x:v>held_state</x:v>
      </x:c>
      <x:c r="D914" t="str">
        <x:f>IF(AND('CRM outcomes'!J82="No",'CRM outcomes'!L82&lt;&gt;"No"),"CHILD_OF_NO_MUST_BE_NO","")</x:f>
      </x:c>
      <x:c r="E914" t="str">
        <x:f>IF(D914="","","Hold")</x:f>
      </x:c>
      <x:c r="F914" t="str">
        <x:f>IF(D914="","","Repair the named source field and rerun.")</x:f>
      </x:c>
      <x:c r="G914" t="str">
        <x:f>IF(D914="","",B914&amp;" "&amp;C914&amp;" "&amp;D914)</x:f>
      </x:c>
    </x:row>
    <x:row r="915">
      <x:c r="A915" t="str">
        <x:v>crm</x:v>
      </x:c>
      <x:c r="B915" t="str">
        <x:f>IF('CRM outcomes'!A83="","",'CRM outcomes'!A83)</x:f>
      </x:c>
      <x:c r="C915" t="str">
        <x:v>held_state</x:v>
      </x:c>
      <x:c r="D915" t="str">
        <x:f>IF(AND('CRM outcomes'!J83="No",'CRM outcomes'!L83&lt;&gt;"No"),"CHILD_OF_NO_MUST_BE_NO","")</x:f>
      </x:c>
      <x:c r="E915" t="str">
        <x:f>IF(D915="","","Hold")</x:f>
      </x:c>
      <x:c r="F915" t="str">
        <x:f>IF(D915="","","Repair the named source field and rerun.")</x:f>
      </x:c>
      <x:c r="G915" t="str">
        <x:f>IF(D915="","",B915&amp;" "&amp;C915&amp;" "&amp;D915)</x:f>
      </x:c>
    </x:row>
    <x:row r="916">
      <x:c r="A916" t="str">
        <x:v>crm</x:v>
      </x:c>
      <x:c r="B916" t="str">
        <x:f>IF('CRM outcomes'!A84="","",'CRM outcomes'!A84)</x:f>
      </x:c>
      <x:c r="C916" t="str">
        <x:v>held_state</x:v>
      </x:c>
      <x:c r="D916" t="str">
        <x:f>IF(AND('CRM outcomes'!J84="No",'CRM outcomes'!L84&lt;&gt;"No"),"CHILD_OF_NO_MUST_BE_NO","")</x:f>
      </x:c>
      <x:c r="E916" t="str">
        <x:f>IF(D916="","","Hold")</x:f>
      </x:c>
      <x:c r="F916" t="str">
        <x:f>IF(D916="","","Repair the named source field and rerun.")</x:f>
      </x:c>
      <x:c r="G916" t="str">
        <x:f>IF(D916="","",B916&amp;" "&amp;C916&amp;" "&amp;D916)</x:f>
      </x:c>
    </x:row>
    <x:row r="917">
      <x:c r="A917" t="str">
        <x:v>crm</x:v>
      </x:c>
      <x:c r="B917" t="str">
        <x:f>IF('CRM outcomes'!A85="","",'CRM outcomes'!A85)</x:f>
      </x:c>
      <x:c r="C917" t="str">
        <x:v>held_state</x:v>
      </x:c>
      <x:c r="D917" t="str">
        <x:f>IF(AND('CRM outcomes'!J85="No",'CRM outcomes'!L85&lt;&gt;"No"),"CHILD_OF_NO_MUST_BE_NO","")</x:f>
      </x:c>
      <x:c r="E917" t="str">
        <x:f>IF(D917="","","Hold")</x:f>
      </x:c>
      <x:c r="F917" t="str">
        <x:f>IF(D917="","","Repair the named source field and rerun.")</x:f>
      </x:c>
      <x:c r="G917" t="str">
        <x:f>IF(D917="","",B917&amp;" "&amp;C917&amp;" "&amp;D917)</x:f>
      </x:c>
    </x:row>
    <x:row r="918">
      <x:c r="A918" t="str">
        <x:v>crm</x:v>
      </x:c>
      <x:c r="B918" t="str">
        <x:f>IF('CRM outcomes'!A86="","",'CRM outcomes'!A86)</x:f>
      </x:c>
      <x:c r="C918" t="str">
        <x:v>held_state</x:v>
      </x:c>
      <x:c r="D918" t="str">
        <x:f>IF(AND('CRM outcomes'!J86="No",'CRM outcomes'!L86&lt;&gt;"No"),"CHILD_OF_NO_MUST_BE_NO","")</x:f>
      </x:c>
      <x:c r="E918" t="str">
        <x:f>IF(D918="","","Hold")</x:f>
      </x:c>
      <x:c r="F918" t="str">
        <x:f>IF(D918="","","Repair the named source field and rerun.")</x:f>
      </x:c>
      <x:c r="G918" t="str">
        <x:f>IF(D918="","",B918&amp;" "&amp;C918&amp;" "&amp;D918)</x:f>
      </x:c>
    </x:row>
    <x:row r="919">
      <x:c r="A919" t="str">
        <x:v>crm</x:v>
      </x:c>
      <x:c r="B919" t="str">
        <x:f>IF('CRM outcomes'!A87="","",'CRM outcomes'!A87)</x:f>
      </x:c>
      <x:c r="C919" t="str">
        <x:v>held_state</x:v>
      </x:c>
      <x:c r="D919" t="str">
        <x:f>IF(AND('CRM outcomes'!J87="No",'CRM outcomes'!L87&lt;&gt;"No"),"CHILD_OF_NO_MUST_BE_NO","")</x:f>
      </x:c>
      <x:c r="E919" t="str">
        <x:f>IF(D919="","","Hold")</x:f>
      </x:c>
      <x:c r="F919" t="str">
        <x:f>IF(D919="","","Repair the named source field and rerun.")</x:f>
      </x:c>
      <x:c r="G919" t="str">
        <x:f>IF(D919="","",B919&amp;" "&amp;C919&amp;" "&amp;D919)</x:f>
      </x:c>
    </x:row>
    <x:row r="920">
      <x:c r="A920" t="str">
        <x:v>crm</x:v>
      </x:c>
      <x:c r="B920" t="str">
        <x:f>IF('CRM outcomes'!A88="","",'CRM outcomes'!A88)</x:f>
      </x:c>
      <x:c r="C920" t="str">
        <x:v>held_state</x:v>
      </x:c>
      <x:c r="D920" t="str">
        <x:f>IF(AND('CRM outcomes'!J88="No",'CRM outcomes'!L88&lt;&gt;"No"),"CHILD_OF_NO_MUST_BE_NO","")</x:f>
      </x:c>
      <x:c r="E920" t="str">
        <x:f>IF(D920="","","Hold")</x:f>
      </x:c>
      <x:c r="F920" t="str">
        <x:f>IF(D920="","","Repair the named source field and rerun.")</x:f>
      </x:c>
      <x:c r="G920" t="str">
        <x:f>IF(D920="","",B920&amp;" "&amp;C920&amp;" "&amp;D920)</x:f>
      </x:c>
    </x:row>
    <x:row r="921">
      <x:c r="A921" t="str">
        <x:v>crm</x:v>
      </x:c>
      <x:c r="B921" t="str">
        <x:f>IF('CRM outcomes'!A89="","",'CRM outcomes'!A89)</x:f>
      </x:c>
      <x:c r="C921" t="str">
        <x:v>held_state</x:v>
      </x:c>
      <x:c r="D921" t="str">
        <x:f>IF(AND('CRM outcomes'!J89="No",'CRM outcomes'!L89&lt;&gt;"No"),"CHILD_OF_NO_MUST_BE_NO","")</x:f>
      </x:c>
      <x:c r="E921" t="str">
        <x:f>IF(D921="","","Hold")</x:f>
      </x:c>
      <x:c r="F921" t="str">
        <x:f>IF(D921="","","Repair the named source field and rerun.")</x:f>
      </x:c>
      <x:c r="G921" t="str">
        <x:f>IF(D921="","",B921&amp;" "&amp;C921&amp;" "&amp;D921)</x:f>
      </x:c>
    </x:row>
    <x:row r="922">
      <x:c r="A922" t="str">
        <x:v>crm</x:v>
      </x:c>
      <x:c r="B922" t="str">
        <x:f>IF('CRM outcomes'!A90="","",'CRM outcomes'!A90)</x:f>
      </x:c>
      <x:c r="C922" t="str">
        <x:v>held_state</x:v>
      </x:c>
      <x:c r="D922" t="str">
        <x:f>IF(AND('CRM outcomes'!J90="No",'CRM outcomes'!L90&lt;&gt;"No"),"CHILD_OF_NO_MUST_BE_NO","")</x:f>
      </x:c>
      <x:c r="E922" t="str">
        <x:f>IF(D922="","","Hold")</x:f>
      </x:c>
      <x:c r="F922" t="str">
        <x:f>IF(D922="","","Repair the named source field and rerun.")</x:f>
      </x:c>
      <x:c r="G922" t="str">
        <x:f>IF(D922="","",B922&amp;" "&amp;C922&amp;" "&amp;D922)</x:f>
      </x:c>
    </x:row>
    <x:row r="923">
      <x:c r="A923" t="str">
        <x:v>crm</x:v>
      </x:c>
      <x:c r="B923" t="str">
        <x:f>IF('CRM outcomes'!A91="","",'CRM outcomes'!A91)</x:f>
      </x:c>
      <x:c r="C923" t="str">
        <x:v>held_state</x:v>
      </x:c>
      <x:c r="D923" t="str">
        <x:f>IF(AND('CRM outcomes'!J91="No",'CRM outcomes'!L91&lt;&gt;"No"),"CHILD_OF_NO_MUST_BE_NO","")</x:f>
      </x:c>
      <x:c r="E923" t="str">
        <x:f>IF(D923="","","Hold")</x:f>
      </x:c>
      <x:c r="F923" t="str">
        <x:f>IF(D923="","","Repair the named source field and rerun.")</x:f>
      </x:c>
      <x:c r="G923" t="str">
        <x:f>IF(D923="","",B923&amp;" "&amp;C923&amp;" "&amp;D923)</x:f>
      </x:c>
    </x:row>
    <x:row r="924">
      <x:c r="A924" t="str">
        <x:v>crm</x:v>
      </x:c>
      <x:c r="B924" t="str">
        <x:f>IF('CRM outcomes'!A92="","",'CRM outcomes'!A92)</x:f>
      </x:c>
      <x:c r="C924" t="str">
        <x:v>held_state</x:v>
      </x:c>
      <x:c r="D924" t="str">
        <x:f>IF(AND('CRM outcomes'!J92="No",'CRM outcomes'!L92&lt;&gt;"No"),"CHILD_OF_NO_MUST_BE_NO","")</x:f>
      </x:c>
      <x:c r="E924" t="str">
        <x:f>IF(D924="","","Hold")</x:f>
      </x:c>
      <x:c r="F924" t="str">
        <x:f>IF(D924="","","Repair the named source field and rerun.")</x:f>
      </x:c>
      <x:c r="G924" t="str">
        <x:f>IF(D924="","",B924&amp;" "&amp;C924&amp;" "&amp;D924)</x:f>
      </x:c>
    </x:row>
    <x:row r="925">
      <x:c r="A925" t="str">
        <x:v>crm</x:v>
      </x:c>
      <x:c r="B925" t="str">
        <x:f>IF('CRM outcomes'!A93="","",'CRM outcomes'!A93)</x:f>
      </x:c>
      <x:c r="C925" t="str">
        <x:v>held_state</x:v>
      </x:c>
      <x:c r="D925" t="str">
        <x:f>IF(AND('CRM outcomes'!J93="No",'CRM outcomes'!L93&lt;&gt;"No"),"CHILD_OF_NO_MUST_BE_NO","")</x:f>
      </x:c>
      <x:c r="E925" t="str">
        <x:f>IF(D925="","","Hold")</x:f>
      </x:c>
      <x:c r="F925" t="str">
        <x:f>IF(D925="","","Repair the named source field and rerun.")</x:f>
      </x:c>
      <x:c r="G925" t="str">
        <x:f>IF(D925="","",B925&amp;" "&amp;C925&amp;" "&amp;D925)</x:f>
      </x:c>
    </x:row>
    <x:row r="926">
      <x:c r="A926" t="str">
        <x:v>crm</x:v>
      </x:c>
      <x:c r="B926" t="str">
        <x:f>IF('CRM outcomes'!A94="","",'CRM outcomes'!A94)</x:f>
      </x:c>
      <x:c r="C926" t="str">
        <x:v>held_state</x:v>
      </x:c>
      <x:c r="D926" t="str">
        <x:f>IF(AND('CRM outcomes'!J94="No",'CRM outcomes'!L94&lt;&gt;"No"),"CHILD_OF_NO_MUST_BE_NO","")</x:f>
      </x:c>
      <x:c r="E926" t="str">
        <x:f>IF(D926="","","Hold")</x:f>
      </x:c>
      <x:c r="F926" t="str">
        <x:f>IF(D926="","","Repair the named source field and rerun.")</x:f>
      </x:c>
      <x:c r="G926" t="str">
        <x:f>IF(D926="","",B926&amp;" "&amp;C926&amp;" "&amp;D926)</x:f>
      </x:c>
    </x:row>
    <x:row r="927">
      <x:c r="A927" t="str">
        <x:v>crm</x:v>
      </x:c>
      <x:c r="B927" t="str">
        <x:f>IF('CRM outcomes'!A95="","",'CRM outcomes'!A95)</x:f>
      </x:c>
      <x:c r="C927" t="str">
        <x:v>held_state</x:v>
      </x:c>
      <x:c r="D927" t="str">
        <x:f>IF(AND('CRM outcomes'!J95="No",'CRM outcomes'!L95&lt;&gt;"No"),"CHILD_OF_NO_MUST_BE_NO","")</x:f>
      </x:c>
      <x:c r="E927" t="str">
        <x:f>IF(D927="","","Hold")</x:f>
      </x:c>
      <x:c r="F927" t="str">
        <x:f>IF(D927="","","Repair the named source field and rerun.")</x:f>
      </x:c>
      <x:c r="G927" t="str">
        <x:f>IF(D927="","",B927&amp;" "&amp;C927&amp;" "&amp;D927)</x:f>
      </x:c>
    </x:row>
    <x:row r="928">
      <x:c r="A928" t="str">
        <x:v>crm</x:v>
      </x:c>
      <x:c r="B928" t="str">
        <x:f>IF('CRM outcomes'!A96="","",'CRM outcomes'!A96)</x:f>
      </x:c>
      <x:c r="C928" t="str">
        <x:v>held_state</x:v>
      </x:c>
      <x:c r="D928" t="str">
        <x:f>IF(AND('CRM outcomes'!J96="No",'CRM outcomes'!L96&lt;&gt;"No"),"CHILD_OF_NO_MUST_BE_NO","")</x:f>
      </x:c>
      <x:c r="E928" t="str">
        <x:f>IF(D928="","","Hold")</x:f>
      </x:c>
      <x:c r="F928" t="str">
        <x:f>IF(D928="","","Repair the named source field and rerun.")</x:f>
      </x:c>
      <x:c r="G928" t="str">
        <x:f>IF(D928="","",B928&amp;" "&amp;C928&amp;" "&amp;D928)</x:f>
      </x:c>
    </x:row>
    <x:row r="929">
      <x:c r="A929" t="str">
        <x:v>crm</x:v>
      </x:c>
      <x:c r="B929" t="str">
        <x:f>IF('CRM outcomes'!A97="","",'CRM outcomes'!A97)</x:f>
      </x:c>
      <x:c r="C929" t="str">
        <x:v>held_state</x:v>
      </x:c>
      <x:c r="D929" t="str">
        <x:f>IF(AND('CRM outcomes'!J97="No",'CRM outcomes'!L97&lt;&gt;"No"),"CHILD_OF_NO_MUST_BE_NO","")</x:f>
      </x:c>
      <x:c r="E929" t="str">
        <x:f>IF(D929="","","Hold")</x:f>
      </x:c>
      <x:c r="F929" t="str">
        <x:f>IF(D929="","","Repair the named source field and rerun.")</x:f>
      </x:c>
      <x:c r="G929" t="str">
        <x:f>IF(D929="","",B929&amp;" "&amp;C929&amp;" "&amp;D929)</x:f>
      </x:c>
    </x:row>
    <x:row r="930">
      <x:c r="A930" t="str">
        <x:v>crm</x:v>
      </x:c>
      <x:c r="B930" t="str">
        <x:f>IF('CRM outcomes'!A98="","",'CRM outcomes'!A98)</x:f>
      </x:c>
      <x:c r="C930" t="str">
        <x:v>held_state</x:v>
      </x:c>
      <x:c r="D930" t="str">
        <x:f>IF(AND('CRM outcomes'!J98="No",'CRM outcomes'!L98&lt;&gt;"No"),"CHILD_OF_NO_MUST_BE_NO","")</x:f>
      </x:c>
      <x:c r="E930" t="str">
        <x:f>IF(D930="","","Hold")</x:f>
      </x:c>
      <x:c r="F930" t="str">
        <x:f>IF(D930="","","Repair the named source field and rerun.")</x:f>
      </x:c>
      <x:c r="G930" t="str">
        <x:f>IF(D930="","",B930&amp;" "&amp;C930&amp;" "&amp;D930)</x:f>
      </x:c>
    </x:row>
    <x:row r="931">
      <x:c r="A931" t="str">
        <x:v>crm</x:v>
      </x:c>
      <x:c r="B931" t="str">
        <x:f>IF('CRM outcomes'!A99="","",'CRM outcomes'!A99)</x:f>
      </x:c>
      <x:c r="C931" t="str">
        <x:v>held_state</x:v>
      </x:c>
      <x:c r="D931" t="str">
        <x:f>IF(AND('CRM outcomes'!J99="No",'CRM outcomes'!L99&lt;&gt;"No"),"CHILD_OF_NO_MUST_BE_NO","")</x:f>
      </x:c>
      <x:c r="E931" t="str">
        <x:f>IF(D931="","","Hold")</x:f>
      </x:c>
      <x:c r="F931" t="str">
        <x:f>IF(D931="","","Repair the named source field and rerun.")</x:f>
      </x:c>
      <x:c r="G931" t="str">
        <x:f>IF(D931="","",B931&amp;" "&amp;C931&amp;" "&amp;D931)</x:f>
      </x:c>
    </x:row>
    <x:row r="932">
      <x:c r="A932" t="str">
        <x:v>crm</x:v>
      </x:c>
      <x:c r="B932" t="str">
        <x:f>IF('CRM outcomes'!A100="","",'CRM outcomes'!A100)</x:f>
      </x:c>
      <x:c r="C932" t="str">
        <x:v>held_state</x:v>
      </x:c>
      <x:c r="D932" t="str">
        <x:f>IF(AND('CRM outcomes'!J100="No",'CRM outcomes'!L100&lt;&gt;"No"),"CHILD_OF_NO_MUST_BE_NO","")</x:f>
      </x:c>
      <x:c r="E932" t="str">
        <x:f>IF(D932="","","Hold")</x:f>
      </x:c>
      <x:c r="F932" t="str">
        <x:f>IF(D932="","","Repair the named source field and rerun.")</x:f>
      </x:c>
      <x:c r="G932" t="str">
        <x:f>IF(D932="","",B932&amp;" "&amp;C932&amp;" "&amp;D932)</x:f>
      </x:c>
    </x:row>
    <x:row r="933">
      <x:c r="A933" t="str">
        <x:v>crm</x:v>
      </x:c>
      <x:c r="B933" t="str">
        <x:f>IF('CRM outcomes'!A101="","",'CRM outcomes'!A101)</x:f>
      </x:c>
      <x:c r="C933" t="str">
        <x:v>held_state</x:v>
      </x:c>
      <x:c r="D933" t="str">
        <x:f>IF(AND('CRM outcomes'!J101="No",'CRM outcomes'!L101&lt;&gt;"No"),"CHILD_OF_NO_MUST_BE_NO","")</x:f>
      </x:c>
      <x:c r="E933" t="str">
        <x:f>IF(D933="","","Hold")</x:f>
      </x:c>
      <x:c r="F933" t="str">
        <x:f>IF(D933="","","Repair the named source field and rerun.")</x:f>
      </x:c>
      <x:c r="G933" t="str">
        <x:f>IF(D933="","",B933&amp;" "&amp;C933&amp;" "&amp;D933)</x:f>
      </x:c>
    </x:row>
    <x:row r="934">
      <x:c r="A934" t="str">
        <x:v>crm</x:v>
      </x:c>
      <x:c r="B934" t="str">
        <x:f>IF('CRM outcomes'!A2="","",'CRM outcomes'!A2)</x:f>
      </x:c>
      <x:c r="C934" t="str">
        <x:v>opportunity_at</x:v>
      </x:c>
      <x:c r="D934" t="str">
        <x:f>IF(AND('CRM outcomes'!N2="Yes",'CRM outcomes'!L2="Yes",'CRM outcomes'!O2&lt;'CRM outcomes'!M2),"IMPOSSIBLE_STAGE_ORDER","")</x:f>
      </x:c>
      <x:c r="E934" t="str">
        <x:f>IF(D934="","","Hold")</x:f>
      </x:c>
      <x:c r="F934" t="str">
        <x:f>IF(D934="","","Repair the named source field and rerun.")</x:f>
      </x:c>
      <x:c r="G934" t="str">
        <x:f>IF(D934="","",B934&amp;" "&amp;C934&amp;" "&amp;D934)</x:f>
      </x:c>
    </x:row>
    <x:row r="935">
      <x:c r="A935" t="str">
        <x:v>crm</x:v>
      </x:c>
      <x:c r="B935" t="str">
        <x:f>IF('CRM outcomes'!A3="","",'CRM outcomes'!A3)</x:f>
      </x:c>
      <x:c r="C935" t="str">
        <x:v>opportunity_at</x:v>
      </x:c>
      <x:c r="D935" t="str">
        <x:f>IF(AND('CRM outcomes'!N3="Yes",'CRM outcomes'!L3="Yes",'CRM outcomes'!O3&lt;'CRM outcomes'!M3),"IMPOSSIBLE_STAGE_ORDER","")</x:f>
      </x:c>
      <x:c r="E935" t="str">
        <x:f>IF(D935="","","Hold")</x:f>
      </x:c>
      <x:c r="F935" t="str">
        <x:f>IF(D935="","","Repair the named source field and rerun.")</x:f>
      </x:c>
      <x:c r="G935" t="str">
        <x:f>IF(D935="","",B935&amp;" "&amp;C935&amp;" "&amp;D935)</x:f>
      </x:c>
    </x:row>
    <x:row r="936">
      <x:c r="A936" t="str">
        <x:v>crm</x:v>
      </x:c>
      <x:c r="B936" t="str">
        <x:f>IF('CRM outcomes'!A4="","",'CRM outcomes'!A4)</x:f>
      </x:c>
      <x:c r="C936" t="str">
        <x:v>opportunity_at</x:v>
      </x:c>
      <x:c r="D936" t="str">
        <x:f>IF(AND('CRM outcomes'!N4="Yes",'CRM outcomes'!L4="Yes",'CRM outcomes'!O4&lt;'CRM outcomes'!M4),"IMPOSSIBLE_STAGE_ORDER","")</x:f>
      </x:c>
      <x:c r="E936" t="str">
        <x:f>IF(D936="","","Hold")</x:f>
      </x:c>
      <x:c r="F936" t="str">
        <x:f>IF(D936="","","Repair the named source field and rerun.")</x:f>
      </x:c>
      <x:c r="G936" t="str">
        <x:f>IF(D936="","",B936&amp;" "&amp;C936&amp;" "&amp;D936)</x:f>
      </x:c>
    </x:row>
    <x:row r="937">
      <x:c r="A937" t="str">
        <x:v>crm</x:v>
      </x:c>
      <x:c r="B937" t="str">
        <x:f>IF('CRM outcomes'!A5="","",'CRM outcomes'!A5)</x:f>
      </x:c>
      <x:c r="C937" t="str">
        <x:v>opportunity_at</x:v>
      </x:c>
      <x:c r="D937" t="str">
        <x:f>IF(AND('CRM outcomes'!N5="Yes",'CRM outcomes'!L5="Yes",'CRM outcomes'!O5&lt;'CRM outcomes'!M5),"IMPOSSIBLE_STAGE_ORDER","")</x:f>
      </x:c>
      <x:c r="E937" t="str">
        <x:f>IF(D937="","","Hold")</x:f>
      </x:c>
      <x:c r="F937" t="str">
        <x:f>IF(D937="","","Repair the named source field and rerun.")</x:f>
      </x:c>
      <x:c r="G937" t="str">
        <x:f>IF(D937="","",B937&amp;" "&amp;C937&amp;" "&amp;D937)</x:f>
      </x:c>
    </x:row>
    <x:row r="938">
      <x:c r="A938" t="str">
        <x:v>crm</x:v>
      </x:c>
      <x:c r="B938" t="str">
        <x:f>IF('CRM outcomes'!A6="","",'CRM outcomes'!A6)</x:f>
      </x:c>
      <x:c r="C938" t="str">
        <x:v>opportunity_at</x:v>
      </x:c>
      <x:c r="D938" t="str">
        <x:f>IF(AND('CRM outcomes'!N6="Yes",'CRM outcomes'!L6="Yes",'CRM outcomes'!O6&lt;'CRM outcomes'!M6),"IMPOSSIBLE_STAGE_ORDER","")</x:f>
      </x:c>
      <x:c r="E938" t="str">
        <x:f>IF(D938="","","Hold")</x:f>
      </x:c>
      <x:c r="F938" t="str">
        <x:f>IF(D938="","","Repair the named source field and rerun.")</x:f>
      </x:c>
      <x:c r="G938" t="str">
        <x:f>IF(D938="","",B938&amp;" "&amp;C938&amp;" "&amp;D938)</x:f>
      </x:c>
    </x:row>
    <x:row r="939">
      <x:c r="A939" t="str">
        <x:v>crm</x:v>
      </x:c>
      <x:c r="B939" t="str">
        <x:f>IF('CRM outcomes'!A7="","",'CRM outcomes'!A7)</x:f>
      </x:c>
      <x:c r="C939" t="str">
        <x:v>opportunity_at</x:v>
      </x:c>
      <x:c r="D939" t="str">
        <x:f>IF(AND('CRM outcomes'!N7="Yes",'CRM outcomes'!L7="Yes",'CRM outcomes'!O7&lt;'CRM outcomes'!M7),"IMPOSSIBLE_STAGE_ORDER","")</x:f>
      </x:c>
      <x:c r="E939" t="str">
        <x:f>IF(D939="","","Hold")</x:f>
      </x:c>
      <x:c r="F939" t="str">
        <x:f>IF(D939="","","Repair the named source field and rerun.")</x:f>
      </x:c>
      <x:c r="G939" t="str">
        <x:f>IF(D939="","",B939&amp;" "&amp;C939&amp;" "&amp;D939)</x:f>
      </x:c>
    </x:row>
    <x:row r="940">
      <x:c r="A940" t="str">
        <x:v>crm</x:v>
      </x:c>
      <x:c r="B940" t="str">
        <x:f>IF('CRM outcomes'!A8="","",'CRM outcomes'!A8)</x:f>
      </x:c>
      <x:c r="C940" t="str">
        <x:v>opportunity_at</x:v>
      </x:c>
      <x:c r="D940" t="str">
        <x:f>IF(AND('CRM outcomes'!N8="Yes",'CRM outcomes'!L8="Yes",'CRM outcomes'!O8&lt;'CRM outcomes'!M8),"IMPOSSIBLE_STAGE_ORDER","")</x:f>
      </x:c>
      <x:c r="E940" t="str">
        <x:f>IF(D940="","","Hold")</x:f>
      </x:c>
      <x:c r="F940" t="str">
        <x:f>IF(D940="","","Repair the named source field and rerun.")</x:f>
      </x:c>
      <x:c r="G940" t="str">
        <x:f>IF(D940="","",B940&amp;" "&amp;C940&amp;" "&amp;D940)</x:f>
      </x:c>
    </x:row>
    <x:row r="941">
      <x:c r="A941" t="str">
        <x:v>crm</x:v>
      </x:c>
      <x:c r="B941" t="str">
        <x:f>IF('CRM outcomes'!A9="","",'CRM outcomes'!A9)</x:f>
      </x:c>
      <x:c r="C941" t="str">
        <x:v>opportunity_at</x:v>
      </x:c>
      <x:c r="D941" t="str">
        <x:f>IF(AND('CRM outcomes'!N9="Yes",'CRM outcomes'!L9="Yes",'CRM outcomes'!O9&lt;'CRM outcomes'!M9),"IMPOSSIBLE_STAGE_ORDER","")</x:f>
      </x:c>
      <x:c r="E941" t="str">
        <x:f>IF(D941="","","Hold")</x:f>
      </x:c>
      <x:c r="F941" t="str">
        <x:f>IF(D941="","","Repair the named source field and rerun.")</x:f>
      </x:c>
      <x:c r="G941" t="str">
        <x:f>IF(D941="","",B941&amp;" "&amp;C941&amp;" "&amp;D941)</x:f>
      </x:c>
    </x:row>
    <x:row r="942">
      <x:c r="A942" t="str">
        <x:v>crm</x:v>
      </x:c>
      <x:c r="B942" t="str">
        <x:f>IF('CRM outcomes'!A10="","",'CRM outcomes'!A10)</x:f>
      </x:c>
      <x:c r="C942" t="str">
        <x:v>opportunity_at</x:v>
      </x:c>
      <x:c r="D942" t="str">
        <x:f>IF(AND('CRM outcomes'!N10="Yes",'CRM outcomes'!L10="Yes",'CRM outcomes'!O10&lt;'CRM outcomes'!M10),"IMPOSSIBLE_STAGE_ORDER","")</x:f>
      </x:c>
      <x:c r="E942" t="str">
        <x:f>IF(D942="","","Hold")</x:f>
      </x:c>
      <x:c r="F942" t="str">
        <x:f>IF(D942="","","Repair the named source field and rerun.")</x:f>
      </x:c>
      <x:c r="G942" t="str">
        <x:f>IF(D942="","",B942&amp;" "&amp;C942&amp;" "&amp;D942)</x:f>
      </x:c>
    </x:row>
    <x:row r="943">
      <x:c r="A943" t="str">
        <x:v>crm</x:v>
      </x:c>
      <x:c r="B943" t="str">
        <x:f>IF('CRM outcomes'!A11="","",'CRM outcomes'!A11)</x:f>
      </x:c>
      <x:c r="C943" t="str">
        <x:v>opportunity_at</x:v>
      </x:c>
      <x:c r="D943" t="str">
        <x:f>IF(AND('CRM outcomes'!N11="Yes",'CRM outcomes'!L11="Yes",'CRM outcomes'!O11&lt;'CRM outcomes'!M11),"IMPOSSIBLE_STAGE_ORDER","")</x:f>
      </x:c>
      <x:c r="E943" t="str">
        <x:f>IF(D943="","","Hold")</x:f>
      </x:c>
      <x:c r="F943" t="str">
        <x:f>IF(D943="","","Repair the named source field and rerun.")</x:f>
      </x:c>
      <x:c r="G943" t="str">
        <x:f>IF(D943="","",B943&amp;" "&amp;C943&amp;" "&amp;D943)</x:f>
      </x:c>
    </x:row>
    <x:row r="944">
      <x:c r="A944" t="str">
        <x:v>crm</x:v>
      </x:c>
      <x:c r="B944" t="str">
        <x:f>IF('CRM outcomes'!A12="","",'CRM outcomes'!A12)</x:f>
      </x:c>
      <x:c r="C944" t="str">
        <x:v>opportunity_at</x:v>
      </x:c>
      <x:c r="D944" t="str">
        <x:f>IF(AND('CRM outcomes'!N12="Yes",'CRM outcomes'!L12="Yes",'CRM outcomes'!O12&lt;'CRM outcomes'!M12),"IMPOSSIBLE_STAGE_ORDER","")</x:f>
      </x:c>
      <x:c r="E944" t="str">
        <x:f>IF(D944="","","Hold")</x:f>
      </x:c>
      <x:c r="F944" t="str">
        <x:f>IF(D944="","","Repair the named source field and rerun.")</x:f>
      </x:c>
      <x:c r="G944" t="str">
        <x:f>IF(D944="","",B944&amp;" "&amp;C944&amp;" "&amp;D944)</x:f>
      </x:c>
    </x:row>
    <x:row r="945">
      <x:c r="A945" t="str">
        <x:v>crm</x:v>
      </x:c>
      <x:c r="B945" t="str">
        <x:f>IF('CRM outcomes'!A13="","",'CRM outcomes'!A13)</x:f>
      </x:c>
      <x:c r="C945" t="str">
        <x:v>opportunity_at</x:v>
      </x:c>
      <x:c r="D945" t="str">
        <x:f>IF(AND('CRM outcomes'!N13="Yes",'CRM outcomes'!L13="Yes",'CRM outcomes'!O13&lt;'CRM outcomes'!M13),"IMPOSSIBLE_STAGE_ORDER","")</x:f>
      </x:c>
      <x:c r="E945" t="str">
        <x:f>IF(D945="","","Hold")</x:f>
      </x:c>
      <x:c r="F945" t="str">
        <x:f>IF(D945="","","Repair the named source field and rerun.")</x:f>
      </x:c>
      <x:c r="G945" t="str">
        <x:f>IF(D945="","",B945&amp;" "&amp;C945&amp;" "&amp;D945)</x:f>
      </x:c>
    </x:row>
    <x:row r="946">
      <x:c r="A946" t="str">
        <x:v>crm</x:v>
      </x:c>
      <x:c r="B946" t="str">
        <x:f>IF('CRM outcomes'!A14="","",'CRM outcomes'!A14)</x:f>
      </x:c>
      <x:c r="C946" t="str">
        <x:v>opportunity_at</x:v>
      </x:c>
      <x:c r="D946" t="str">
        <x:f>IF(AND('CRM outcomes'!N14="Yes",'CRM outcomes'!L14="Yes",'CRM outcomes'!O14&lt;'CRM outcomes'!M14),"IMPOSSIBLE_STAGE_ORDER","")</x:f>
      </x:c>
      <x:c r="E946" t="str">
        <x:f>IF(D946="","","Hold")</x:f>
      </x:c>
      <x:c r="F946" t="str">
        <x:f>IF(D946="","","Repair the named source field and rerun.")</x:f>
      </x:c>
      <x:c r="G946" t="str">
        <x:f>IF(D946="","",B946&amp;" "&amp;C946&amp;" "&amp;D946)</x:f>
      </x:c>
    </x:row>
    <x:row r="947">
      <x:c r="A947" t="str">
        <x:v>crm</x:v>
      </x:c>
      <x:c r="B947" t="str">
        <x:f>IF('CRM outcomes'!A15="","",'CRM outcomes'!A15)</x:f>
      </x:c>
      <x:c r="C947" t="str">
        <x:v>opportunity_at</x:v>
      </x:c>
      <x:c r="D947" t="str">
        <x:f>IF(AND('CRM outcomes'!N15="Yes",'CRM outcomes'!L15="Yes",'CRM outcomes'!O15&lt;'CRM outcomes'!M15),"IMPOSSIBLE_STAGE_ORDER","")</x:f>
      </x:c>
      <x:c r="E947" t="str">
        <x:f>IF(D947="","","Hold")</x:f>
      </x:c>
      <x:c r="F947" t="str">
        <x:f>IF(D947="","","Repair the named source field and rerun.")</x:f>
      </x:c>
      <x:c r="G947" t="str">
        <x:f>IF(D947="","",B947&amp;" "&amp;C947&amp;" "&amp;D947)</x:f>
      </x:c>
    </x:row>
    <x:row r="948">
      <x:c r="A948" t="str">
        <x:v>crm</x:v>
      </x:c>
      <x:c r="B948" t="str">
        <x:f>IF('CRM outcomes'!A16="","",'CRM outcomes'!A16)</x:f>
      </x:c>
      <x:c r="C948" t="str">
        <x:v>opportunity_at</x:v>
      </x:c>
      <x:c r="D948" t="str">
        <x:f>IF(AND('CRM outcomes'!N16="Yes",'CRM outcomes'!L16="Yes",'CRM outcomes'!O16&lt;'CRM outcomes'!M16),"IMPOSSIBLE_STAGE_ORDER","")</x:f>
      </x:c>
      <x:c r="E948" t="str">
        <x:f>IF(D948="","","Hold")</x:f>
      </x:c>
      <x:c r="F948" t="str">
        <x:f>IF(D948="","","Repair the named source field and rerun.")</x:f>
      </x:c>
      <x:c r="G948" t="str">
        <x:f>IF(D948="","",B948&amp;" "&amp;C948&amp;" "&amp;D948)</x:f>
      </x:c>
    </x:row>
    <x:row r="949">
      <x:c r="A949" t="str">
        <x:v>crm</x:v>
      </x:c>
      <x:c r="B949" t="str">
        <x:f>IF('CRM outcomes'!A17="","",'CRM outcomes'!A17)</x:f>
      </x:c>
      <x:c r="C949" t="str">
        <x:v>opportunity_at</x:v>
      </x:c>
      <x:c r="D949" t="str">
        <x:f>IF(AND('CRM outcomes'!N17="Yes",'CRM outcomes'!L17="Yes",'CRM outcomes'!O17&lt;'CRM outcomes'!M17),"IMPOSSIBLE_STAGE_ORDER","")</x:f>
      </x:c>
      <x:c r="E949" t="str">
        <x:f>IF(D949="","","Hold")</x:f>
      </x:c>
      <x:c r="F949" t="str">
        <x:f>IF(D949="","","Repair the named source field and rerun.")</x:f>
      </x:c>
      <x:c r="G949" t="str">
        <x:f>IF(D949="","",B949&amp;" "&amp;C949&amp;" "&amp;D949)</x:f>
      </x:c>
    </x:row>
    <x:row r="950">
      <x:c r="A950" t="str">
        <x:v>crm</x:v>
      </x:c>
      <x:c r="B950" t="str">
        <x:f>IF('CRM outcomes'!A18="","",'CRM outcomes'!A18)</x:f>
      </x:c>
      <x:c r="C950" t="str">
        <x:v>opportunity_at</x:v>
      </x:c>
      <x:c r="D950" t="str">
        <x:f>IF(AND('CRM outcomes'!N18="Yes",'CRM outcomes'!L18="Yes",'CRM outcomes'!O18&lt;'CRM outcomes'!M18),"IMPOSSIBLE_STAGE_ORDER","")</x:f>
      </x:c>
      <x:c r="E950" t="str">
        <x:f>IF(D950="","","Hold")</x:f>
      </x:c>
      <x:c r="F950" t="str">
        <x:f>IF(D950="","","Repair the named source field and rerun.")</x:f>
      </x:c>
      <x:c r="G950" t="str">
        <x:f>IF(D950="","",B950&amp;" "&amp;C950&amp;" "&amp;D950)</x:f>
      </x:c>
    </x:row>
    <x:row r="951">
      <x:c r="A951" t="str">
        <x:v>crm</x:v>
      </x:c>
      <x:c r="B951" t="str">
        <x:f>IF('CRM outcomes'!A19="","",'CRM outcomes'!A19)</x:f>
      </x:c>
      <x:c r="C951" t="str">
        <x:v>opportunity_at</x:v>
      </x:c>
      <x:c r="D951" t="str">
        <x:f>IF(AND('CRM outcomes'!N19="Yes",'CRM outcomes'!L19="Yes",'CRM outcomes'!O19&lt;'CRM outcomes'!M19),"IMPOSSIBLE_STAGE_ORDER","")</x:f>
      </x:c>
      <x:c r="E951" t="str">
        <x:f>IF(D951="","","Hold")</x:f>
      </x:c>
      <x:c r="F951" t="str">
        <x:f>IF(D951="","","Repair the named source field and rerun.")</x:f>
      </x:c>
      <x:c r="G951" t="str">
        <x:f>IF(D951="","",B951&amp;" "&amp;C951&amp;" "&amp;D951)</x:f>
      </x:c>
    </x:row>
    <x:row r="952">
      <x:c r="A952" t="str">
        <x:v>crm</x:v>
      </x:c>
      <x:c r="B952" t="str">
        <x:f>IF('CRM outcomes'!A20="","",'CRM outcomes'!A20)</x:f>
      </x:c>
      <x:c r="C952" t="str">
        <x:v>opportunity_at</x:v>
      </x:c>
      <x:c r="D952" t="str">
        <x:f>IF(AND('CRM outcomes'!N20="Yes",'CRM outcomes'!L20="Yes",'CRM outcomes'!O20&lt;'CRM outcomes'!M20),"IMPOSSIBLE_STAGE_ORDER","")</x:f>
      </x:c>
      <x:c r="E952" t="str">
        <x:f>IF(D952="","","Hold")</x:f>
      </x:c>
      <x:c r="F952" t="str">
        <x:f>IF(D952="","","Repair the named source field and rerun.")</x:f>
      </x:c>
      <x:c r="G952" t="str">
        <x:f>IF(D952="","",B952&amp;" "&amp;C952&amp;" "&amp;D952)</x:f>
      </x:c>
    </x:row>
    <x:row r="953">
      <x:c r="A953" t="str">
        <x:v>crm</x:v>
      </x:c>
      <x:c r="B953" t="str">
        <x:f>IF('CRM outcomes'!A21="","",'CRM outcomes'!A21)</x:f>
      </x:c>
      <x:c r="C953" t="str">
        <x:v>opportunity_at</x:v>
      </x:c>
      <x:c r="D953" t="str">
        <x:f>IF(AND('CRM outcomes'!N21="Yes",'CRM outcomes'!L21="Yes",'CRM outcomes'!O21&lt;'CRM outcomes'!M21),"IMPOSSIBLE_STAGE_ORDER","")</x:f>
      </x:c>
      <x:c r="E953" t="str">
        <x:f>IF(D953="","","Hold")</x:f>
      </x:c>
      <x:c r="F953" t="str">
        <x:f>IF(D953="","","Repair the named source field and rerun.")</x:f>
      </x:c>
      <x:c r="G953" t="str">
        <x:f>IF(D953="","",B953&amp;" "&amp;C953&amp;" "&amp;D953)</x:f>
      </x:c>
    </x:row>
    <x:row r="954">
      <x:c r="A954" t="str">
        <x:v>crm</x:v>
      </x:c>
      <x:c r="B954" t="str">
        <x:f>IF('CRM outcomes'!A22="","",'CRM outcomes'!A22)</x:f>
      </x:c>
      <x:c r="C954" t="str">
        <x:v>opportunity_at</x:v>
      </x:c>
      <x:c r="D954" t="str">
        <x:f>IF(AND('CRM outcomes'!N22="Yes",'CRM outcomes'!L22="Yes",'CRM outcomes'!O22&lt;'CRM outcomes'!M22),"IMPOSSIBLE_STAGE_ORDER","")</x:f>
      </x:c>
      <x:c r="E954" t="str">
        <x:f>IF(D954="","","Hold")</x:f>
      </x:c>
      <x:c r="F954" t="str">
        <x:f>IF(D954="","","Repair the named source field and rerun.")</x:f>
      </x:c>
      <x:c r="G954" t="str">
        <x:f>IF(D954="","",B954&amp;" "&amp;C954&amp;" "&amp;D954)</x:f>
      </x:c>
    </x:row>
    <x:row r="955">
      <x:c r="A955" t="str">
        <x:v>crm</x:v>
      </x:c>
      <x:c r="B955" t="str">
        <x:f>IF('CRM outcomes'!A23="","",'CRM outcomes'!A23)</x:f>
      </x:c>
      <x:c r="C955" t="str">
        <x:v>opportunity_at</x:v>
      </x:c>
      <x:c r="D955" t="str">
        <x:f>IF(AND('CRM outcomes'!N23="Yes",'CRM outcomes'!L23="Yes",'CRM outcomes'!O23&lt;'CRM outcomes'!M23),"IMPOSSIBLE_STAGE_ORDER","")</x:f>
      </x:c>
      <x:c r="E955" t="str">
        <x:f>IF(D955="","","Hold")</x:f>
      </x:c>
      <x:c r="F955" t="str">
        <x:f>IF(D955="","","Repair the named source field and rerun.")</x:f>
      </x:c>
      <x:c r="G955" t="str">
        <x:f>IF(D955="","",B955&amp;" "&amp;C955&amp;" "&amp;D955)</x:f>
      </x:c>
    </x:row>
    <x:row r="956">
      <x:c r="A956" t="str">
        <x:v>crm</x:v>
      </x:c>
      <x:c r="B956" t="str">
        <x:f>IF('CRM outcomes'!A24="","",'CRM outcomes'!A24)</x:f>
      </x:c>
      <x:c r="C956" t="str">
        <x:v>opportunity_at</x:v>
      </x:c>
      <x:c r="D956" t="str">
        <x:f>IF(AND('CRM outcomes'!N24="Yes",'CRM outcomes'!L24="Yes",'CRM outcomes'!O24&lt;'CRM outcomes'!M24),"IMPOSSIBLE_STAGE_ORDER","")</x:f>
      </x:c>
      <x:c r="E956" t="str">
        <x:f>IF(D956="","","Hold")</x:f>
      </x:c>
      <x:c r="F956" t="str">
        <x:f>IF(D956="","","Repair the named source field and rerun.")</x:f>
      </x:c>
      <x:c r="G956" t="str">
        <x:f>IF(D956="","",B956&amp;" "&amp;C956&amp;" "&amp;D956)</x:f>
      </x:c>
    </x:row>
    <x:row r="957">
      <x:c r="A957" t="str">
        <x:v>crm</x:v>
      </x:c>
      <x:c r="B957" t="str">
        <x:f>IF('CRM outcomes'!A25="","",'CRM outcomes'!A25)</x:f>
      </x:c>
      <x:c r="C957" t="str">
        <x:v>opportunity_at</x:v>
      </x:c>
      <x:c r="D957" t="str">
        <x:f>IF(AND('CRM outcomes'!N25="Yes",'CRM outcomes'!L25="Yes",'CRM outcomes'!O25&lt;'CRM outcomes'!M25),"IMPOSSIBLE_STAGE_ORDER","")</x:f>
      </x:c>
      <x:c r="E957" t="str">
        <x:f>IF(D957="","","Hold")</x:f>
      </x:c>
      <x:c r="F957" t="str">
        <x:f>IF(D957="","","Repair the named source field and rerun.")</x:f>
      </x:c>
      <x:c r="G957" t="str">
        <x:f>IF(D957="","",B957&amp;" "&amp;C957&amp;" "&amp;D957)</x:f>
      </x:c>
    </x:row>
    <x:row r="958">
      <x:c r="A958" t="str">
        <x:v>crm</x:v>
      </x:c>
      <x:c r="B958" t="str">
        <x:f>IF('CRM outcomes'!A26="","",'CRM outcomes'!A26)</x:f>
      </x:c>
      <x:c r="C958" t="str">
        <x:v>opportunity_at</x:v>
      </x:c>
      <x:c r="D958" t="str">
        <x:f>IF(AND('CRM outcomes'!N26="Yes",'CRM outcomes'!L26="Yes",'CRM outcomes'!O26&lt;'CRM outcomes'!M26),"IMPOSSIBLE_STAGE_ORDER","")</x:f>
      </x:c>
      <x:c r="E958" t="str">
        <x:f>IF(D958="","","Hold")</x:f>
      </x:c>
      <x:c r="F958" t="str">
        <x:f>IF(D958="","","Repair the named source field and rerun.")</x:f>
      </x:c>
      <x:c r="G958" t="str">
        <x:f>IF(D958="","",B958&amp;" "&amp;C958&amp;" "&amp;D958)</x:f>
      </x:c>
    </x:row>
    <x:row r="959">
      <x:c r="A959" t="str">
        <x:v>crm</x:v>
      </x:c>
      <x:c r="B959" t="str">
        <x:f>IF('CRM outcomes'!A27="","",'CRM outcomes'!A27)</x:f>
      </x:c>
      <x:c r="C959" t="str">
        <x:v>opportunity_at</x:v>
      </x:c>
      <x:c r="D959" t="str">
        <x:f>IF(AND('CRM outcomes'!N27="Yes",'CRM outcomes'!L27="Yes",'CRM outcomes'!O27&lt;'CRM outcomes'!M27),"IMPOSSIBLE_STAGE_ORDER","")</x:f>
      </x:c>
      <x:c r="E959" t="str">
        <x:f>IF(D959="","","Hold")</x:f>
      </x:c>
      <x:c r="F959" t="str">
        <x:f>IF(D959="","","Repair the named source field and rerun.")</x:f>
      </x:c>
      <x:c r="G959" t="str">
        <x:f>IF(D959="","",B959&amp;" "&amp;C959&amp;" "&amp;D959)</x:f>
      </x:c>
    </x:row>
    <x:row r="960">
      <x:c r="A960" t="str">
        <x:v>crm</x:v>
      </x:c>
      <x:c r="B960" t="str">
        <x:f>IF('CRM outcomes'!A28="","",'CRM outcomes'!A28)</x:f>
      </x:c>
      <x:c r="C960" t="str">
        <x:v>opportunity_at</x:v>
      </x:c>
      <x:c r="D960" t="str">
        <x:f>IF(AND('CRM outcomes'!N28="Yes",'CRM outcomes'!L28="Yes",'CRM outcomes'!O28&lt;'CRM outcomes'!M28),"IMPOSSIBLE_STAGE_ORDER","")</x:f>
      </x:c>
      <x:c r="E960" t="str">
        <x:f>IF(D960="","","Hold")</x:f>
      </x:c>
      <x:c r="F960" t="str">
        <x:f>IF(D960="","","Repair the named source field and rerun.")</x:f>
      </x:c>
      <x:c r="G960" t="str">
        <x:f>IF(D960="","",B960&amp;" "&amp;C960&amp;" "&amp;D960)</x:f>
      </x:c>
    </x:row>
    <x:row r="961">
      <x:c r="A961" t="str">
        <x:v>crm</x:v>
      </x:c>
      <x:c r="B961" t="str">
        <x:f>IF('CRM outcomes'!A29="","",'CRM outcomes'!A29)</x:f>
      </x:c>
      <x:c r="C961" t="str">
        <x:v>opportunity_at</x:v>
      </x:c>
      <x:c r="D961" t="str">
        <x:f>IF(AND('CRM outcomes'!N29="Yes",'CRM outcomes'!L29="Yes",'CRM outcomes'!O29&lt;'CRM outcomes'!M29),"IMPOSSIBLE_STAGE_ORDER","")</x:f>
      </x:c>
      <x:c r="E961" t="str">
        <x:f>IF(D961="","","Hold")</x:f>
      </x:c>
      <x:c r="F961" t="str">
        <x:f>IF(D961="","","Repair the named source field and rerun.")</x:f>
      </x:c>
      <x:c r="G961" t="str">
        <x:f>IF(D961="","",B961&amp;" "&amp;C961&amp;" "&amp;D961)</x:f>
      </x:c>
    </x:row>
    <x:row r="962">
      <x:c r="A962" t="str">
        <x:v>crm</x:v>
      </x:c>
      <x:c r="B962" t="str">
        <x:f>IF('CRM outcomes'!A30="","",'CRM outcomes'!A30)</x:f>
      </x:c>
      <x:c r="C962" t="str">
        <x:v>opportunity_at</x:v>
      </x:c>
      <x:c r="D962" t="str">
        <x:f>IF(AND('CRM outcomes'!N30="Yes",'CRM outcomes'!L30="Yes",'CRM outcomes'!O30&lt;'CRM outcomes'!M30),"IMPOSSIBLE_STAGE_ORDER","")</x:f>
      </x:c>
      <x:c r="E962" t="str">
        <x:f>IF(D962="","","Hold")</x:f>
      </x:c>
      <x:c r="F962" t="str">
        <x:f>IF(D962="","","Repair the named source field and rerun.")</x:f>
      </x:c>
      <x:c r="G962" t="str">
        <x:f>IF(D962="","",B962&amp;" "&amp;C962&amp;" "&amp;D962)</x:f>
      </x:c>
    </x:row>
    <x:row r="963">
      <x:c r="A963" t="str">
        <x:v>crm</x:v>
      </x:c>
      <x:c r="B963" t="str">
        <x:f>IF('CRM outcomes'!A31="","",'CRM outcomes'!A31)</x:f>
      </x:c>
      <x:c r="C963" t="str">
        <x:v>opportunity_at</x:v>
      </x:c>
      <x:c r="D963" t="str">
        <x:f>IF(AND('CRM outcomes'!N31="Yes",'CRM outcomes'!L31="Yes",'CRM outcomes'!O31&lt;'CRM outcomes'!M31),"IMPOSSIBLE_STAGE_ORDER","")</x:f>
      </x:c>
      <x:c r="E963" t="str">
        <x:f>IF(D963="","","Hold")</x:f>
      </x:c>
      <x:c r="F963" t="str">
        <x:f>IF(D963="","","Repair the named source field and rerun.")</x:f>
      </x:c>
      <x:c r="G963" t="str">
        <x:f>IF(D963="","",B963&amp;" "&amp;C963&amp;" "&amp;D963)</x:f>
      </x:c>
    </x:row>
    <x:row r="964">
      <x:c r="A964" t="str">
        <x:v>crm</x:v>
      </x:c>
      <x:c r="B964" t="str">
        <x:f>IF('CRM outcomes'!A32="","",'CRM outcomes'!A32)</x:f>
      </x:c>
      <x:c r="C964" t="str">
        <x:v>opportunity_at</x:v>
      </x:c>
      <x:c r="D964" t="str">
        <x:f>IF(AND('CRM outcomes'!N32="Yes",'CRM outcomes'!L32="Yes",'CRM outcomes'!O32&lt;'CRM outcomes'!M32),"IMPOSSIBLE_STAGE_ORDER","")</x:f>
      </x:c>
      <x:c r="E964" t="str">
        <x:f>IF(D964="","","Hold")</x:f>
      </x:c>
      <x:c r="F964" t="str">
        <x:f>IF(D964="","","Repair the named source field and rerun.")</x:f>
      </x:c>
      <x:c r="G964" t="str">
        <x:f>IF(D964="","",B964&amp;" "&amp;C964&amp;" "&amp;D964)</x:f>
      </x:c>
    </x:row>
    <x:row r="965">
      <x:c r="A965" t="str">
        <x:v>crm</x:v>
      </x:c>
      <x:c r="B965" t="str">
        <x:f>IF('CRM outcomes'!A33="","",'CRM outcomes'!A33)</x:f>
      </x:c>
      <x:c r="C965" t="str">
        <x:v>opportunity_at</x:v>
      </x:c>
      <x:c r="D965" t="str">
        <x:f>IF(AND('CRM outcomes'!N33="Yes",'CRM outcomes'!L33="Yes",'CRM outcomes'!O33&lt;'CRM outcomes'!M33),"IMPOSSIBLE_STAGE_ORDER","")</x:f>
      </x:c>
      <x:c r="E965" t="str">
        <x:f>IF(D965="","","Hold")</x:f>
      </x:c>
      <x:c r="F965" t="str">
        <x:f>IF(D965="","","Repair the named source field and rerun.")</x:f>
      </x:c>
      <x:c r="G965" t="str">
        <x:f>IF(D965="","",B965&amp;" "&amp;C965&amp;" "&amp;D965)</x:f>
      </x:c>
    </x:row>
    <x:row r="966">
      <x:c r="A966" t="str">
        <x:v>crm</x:v>
      </x:c>
      <x:c r="B966" t="str">
        <x:f>IF('CRM outcomes'!A34="","",'CRM outcomes'!A34)</x:f>
      </x:c>
      <x:c r="C966" t="str">
        <x:v>opportunity_at</x:v>
      </x:c>
      <x:c r="D966" t="str">
        <x:f>IF(AND('CRM outcomes'!N34="Yes",'CRM outcomes'!L34="Yes",'CRM outcomes'!O34&lt;'CRM outcomes'!M34),"IMPOSSIBLE_STAGE_ORDER","")</x:f>
      </x:c>
      <x:c r="E966" t="str">
        <x:f>IF(D966="","","Hold")</x:f>
      </x:c>
      <x:c r="F966" t="str">
        <x:f>IF(D966="","","Repair the named source field and rerun.")</x:f>
      </x:c>
      <x:c r="G966" t="str">
        <x:f>IF(D966="","",B966&amp;" "&amp;C966&amp;" "&amp;D966)</x:f>
      </x:c>
    </x:row>
    <x:row r="967">
      <x:c r="A967" t="str">
        <x:v>crm</x:v>
      </x:c>
      <x:c r="B967" t="str">
        <x:f>IF('CRM outcomes'!A35="","",'CRM outcomes'!A35)</x:f>
      </x:c>
      <x:c r="C967" t="str">
        <x:v>opportunity_at</x:v>
      </x:c>
      <x:c r="D967" t="str">
        <x:f>IF(AND('CRM outcomes'!N35="Yes",'CRM outcomes'!L35="Yes",'CRM outcomes'!O35&lt;'CRM outcomes'!M35),"IMPOSSIBLE_STAGE_ORDER","")</x:f>
      </x:c>
      <x:c r="E967" t="str">
        <x:f>IF(D967="","","Hold")</x:f>
      </x:c>
      <x:c r="F967" t="str">
        <x:f>IF(D967="","","Repair the named source field and rerun.")</x:f>
      </x:c>
      <x:c r="G967" t="str">
        <x:f>IF(D967="","",B967&amp;" "&amp;C967&amp;" "&amp;D967)</x:f>
      </x:c>
    </x:row>
    <x:row r="968">
      <x:c r="A968" t="str">
        <x:v>crm</x:v>
      </x:c>
      <x:c r="B968" t="str">
        <x:f>IF('CRM outcomes'!A36="","",'CRM outcomes'!A36)</x:f>
      </x:c>
      <x:c r="C968" t="str">
        <x:v>opportunity_at</x:v>
      </x:c>
      <x:c r="D968" t="str">
        <x:f>IF(AND('CRM outcomes'!N36="Yes",'CRM outcomes'!L36="Yes",'CRM outcomes'!O36&lt;'CRM outcomes'!M36),"IMPOSSIBLE_STAGE_ORDER","")</x:f>
      </x:c>
      <x:c r="E968" t="str">
        <x:f>IF(D968="","","Hold")</x:f>
      </x:c>
      <x:c r="F968" t="str">
        <x:f>IF(D968="","","Repair the named source field and rerun.")</x:f>
      </x:c>
      <x:c r="G968" t="str">
        <x:f>IF(D968="","",B968&amp;" "&amp;C968&amp;" "&amp;D968)</x:f>
      </x:c>
    </x:row>
    <x:row r="969">
      <x:c r="A969" t="str">
        <x:v>crm</x:v>
      </x:c>
      <x:c r="B969" t="str">
        <x:f>IF('CRM outcomes'!A37="","",'CRM outcomes'!A37)</x:f>
      </x:c>
      <x:c r="C969" t="str">
        <x:v>opportunity_at</x:v>
      </x:c>
      <x:c r="D969" t="str">
        <x:f>IF(AND('CRM outcomes'!N37="Yes",'CRM outcomes'!L37="Yes",'CRM outcomes'!O37&lt;'CRM outcomes'!M37),"IMPOSSIBLE_STAGE_ORDER","")</x:f>
      </x:c>
      <x:c r="E969" t="str">
        <x:f>IF(D969="","","Hold")</x:f>
      </x:c>
      <x:c r="F969" t="str">
        <x:f>IF(D969="","","Repair the named source field and rerun.")</x:f>
      </x:c>
      <x:c r="G969" t="str">
        <x:f>IF(D969="","",B969&amp;" "&amp;C969&amp;" "&amp;D969)</x:f>
      </x:c>
    </x:row>
    <x:row r="970">
      <x:c r="A970" t="str">
        <x:v>crm</x:v>
      </x:c>
      <x:c r="B970" t="str">
        <x:f>IF('CRM outcomes'!A38="","",'CRM outcomes'!A38)</x:f>
      </x:c>
      <x:c r="C970" t="str">
        <x:v>opportunity_at</x:v>
      </x:c>
      <x:c r="D970" t="str">
        <x:f>IF(AND('CRM outcomes'!N38="Yes",'CRM outcomes'!L38="Yes",'CRM outcomes'!O38&lt;'CRM outcomes'!M38),"IMPOSSIBLE_STAGE_ORDER","")</x:f>
      </x:c>
      <x:c r="E970" t="str">
        <x:f>IF(D970="","","Hold")</x:f>
      </x:c>
      <x:c r="F970" t="str">
        <x:f>IF(D970="","","Repair the named source field and rerun.")</x:f>
      </x:c>
      <x:c r="G970" t="str">
        <x:f>IF(D970="","",B970&amp;" "&amp;C970&amp;" "&amp;D970)</x:f>
      </x:c>
    </x:row>
    <x:row r="971">
      <x:c r="A971" t="str">
        <x:v>crm</x:v>
      </x:c>
      <x:c r="B971" t="str">
        <x:f>IF('CRM outcomes'!A39="","",'CRM outcomes'!A39)</x:f>
      </x:c>
      <x:c r="C971" t="str">
        <x:v>opportunity_at</x:v>
      </x:c>
      <x:c r="D971" t="str">
        <x:f>IF(AND('CRM outcomes'!N39="Yes",'CRM outcomes'!L39="Yes",'CRM outcomes'!O39&lt;'CRM outcomes'!M39),"IMPOSSIBLE_STAGE_ORDER","")</x:f>
      </x:c>
      <x:c r="E971" t="str">
        <x:f>IF(D971="","","Hold")</x:f>
      </x:c>
      <x:c r="F971" t="str">
        <x:f>IF(D971="","","Repair the named source field and rerun.")</x:f>
      </x:c>
      <x:c r="G971" t="str">
        <x:f>IF(D971="","",B971&amp;" "&amp;C971&amp;" "&amp;D971)</x:f>
      </x:c>
    </x:row>
    <x:row r="972">
      <x:c r="A972" t="str">
        <x:v>crm</x:v>
      </x:c>
      <x:c r="B972" t="str">
        <x:f>IF('CRM outcomes'!A40="","",'CRM outcomes'!A40)</x:f>
      </x:c>
      <x:c r="C972" t="str">
        <x:v>opportunity_at</x:v>
      </x:c>
      <x:c r="D972" t="str">
        <x:f>IF(AND('CRM outcomes'!N40="Yes",'CRM outcomes'!L40="Yes",'CRM outcomes'!O40&lt;'CRM outcomes'!M40),"IMPOSSIBLE_STAGE_ORDER","")</x:f>
      </x:c>
      <x:c r="E972" t="str">
        <x:f>IF(D972="","","Hold")</x:f>
      </x:c>
      <x:c r="F972" t="str">
        <x:f>IF(D972="","","Repair the named source field and rerun.")</x:f>
      </x:c>
      <x:c r="G972" t="str">
        <x:f>IF(D972="","",B972&amp;" "&amp;C972&amp;" "&amp;D972)</x:f>
      </x:c>
    </x:row>
    <x:row r="973">
      <x:c r="A973" t="str">
        <x:v>crm</x:v>
      </x:c>
      <x:c r="B973" t="str">
        <x:f>IF('CRM outcomes'!A41="","",'CRM outcomes'!A41)</x:f>
      </x:c>
      <x:c r="C973" t="str">
        <x:v>opportunity_at</x:v>
      </x:c>
      <x:c r="D973" t="str">
        <x:f>IF(AND('CRM outcomes'!N41="Yes",'CRM outcomes'!L41="Yes",'CRM outcomes'!O41&lt;'CRM outcomes'!M41),"IMPOSSIBLE_STAGE_ORDER","")</x:f>
      </x:c>
      <x:c r="E973" t="str">
        <x:f>IF(D973="","","Hold")</x:f>
      </x:c>
      <x:c r="F973" t="str">
        <x:f>IF(D973="","","Repair the named source field and rerun.")</x:f>
      </x:c>
      <x:c r="G973" t="str">
        <x:f>IF(D973="","",B973&amp;" "&amp;C973&amp;" "&amp;D973)</x:f>
      </x:c>
    </x:row>
    <x:row r="974">
      <x:c r="A974" t="str">
        <x:v>crm</x:v>
      </x:c>
      <x:c r="B974" t="str">
        <x:f>IF('CRM outcomes'!A42="","",'CRM outcomes'!A42)</x:f>
      </x:c>
      <x:c r="C974" t="str">
        <x:v>opportunity_at</x:v>
      </x:c>
      <x:c r="D974" t="str">
        <x:f>IF(AND('CRM outcomes'!N42="Yes",'CRM outcomes'!L42="Yes",'CRM outcomes'!O42&lt;'CRM outcomes'!M42),"IMPOSSIBLE_STAGE_ORDER","")</x:f>
      </x:c>
      <x:c r="E974" t="str">
        <x:f>IF(D974="","","Hold")</x:f>
      </x:c>
      <x:c r="F974" t="str">
        <x:f>IF(D974="","","Repair the named source field and rerun.")</x:f>
      </x:c>
      <x:c r="G974" t="str">
        <x:f>IF(D974="","",B974&amp;" "&amp;C974&amp;" "&amp;D974)</x:f>
      </x:c>
    </x:row>
    <x:row r="975">
      <x:c r="A975" t="str">
        <x:v>crm</x:v>
      </x:c>
      <x:c r="B975" t="str">
        <x:f>IF('CRM outcomes'!A43="","",'CRM outcomes'!A43)</x:f>
      </x:c>
      <x:c r="C975" t="str">
        <x:v>opportunity_at</x:v>
      </x:c>
      <x:c r="D975" t="str">
        <x:f>IF(AND('CRM outcomes'!N43="Yes",'CRM outcomes'!L43="Yes",'CRM outcomes'!O43&lt;'CRM outcomes'!M43),"IMPOSSIBLE_STAGE_ORDER","")</x:f>
      </x:c>
      <x:c r="E975" t="str">
        <x:f>IF(D975="","","Hold")</x:f>
      </x:c>
      <x:c r="F975" t="str">
        <x:f>IF(D975="","","Repair the named source field and rerun.")</x:f>
      </x:c>
      <x:c r="G975" t="str">
        <x:f>IF(D975="","",B975&amp;" "&amp;C975&amp;" "&amp;D975)</x:f>
      </x:c>
    </x:row>
    <x:row r="976">
      <x:c r="A976" t="str">
        <x:v>crm</x:v>
      </x:c>
      <x:c r="B976" t="str">
        <x:f>IF('CRM outcomes'!A44="","",'CRM outcomes'!A44)</x:f>
      </x:c>
      <x:c r="C976" t="str">
        <x:v>opportunity_at</x:v>
      </x:c>
      <x:c r="D976" t="str">
        <x:f>IF(AND('CRM outcomes'!N44="Yes",'CRM outcomes'!L44="Yes",'CRM outcomes'!O44&lt;'CRM outcomes'!M44),"IMPOSSIBLE_STAGE_ORDER","")</x:f>
      </x:c>
      <x:c r="E976" t="str">
        <x:f>IF(D976="","","Hold")</x:f>
      </x:c>
      <x:c r="F976" t="str">
        <x:f>IF(D976="","","Repair the named source field and rerun.")</x:f>
      </x:c>
      <x:c r="G976" t="str">
        <x:f>IF(D976="","",B976&amp;" "&amp;C976&amp;" "&amp;D976)</x:f>
      </x:c>
    </x:row>
    <x:row r="977">
      <x:c r="A977" t="str">
        <x:v>crm</x:v>
      </x:c>
      <x:c r="B977" t="str">
        <x:f>IF('CRM outcomes'!A45="","",'CRM outcomes'!A45)</x:f>
      </x:c>
      <x:c r="C977" t="str">
        <x:v>opportunity_at</x:v>
      </x:c>
      <x:c r="D977" t="str">
        <x:f>IF(AND('CRM outcomes'!N45="Yes",'CRM outcomes'!L45="Yes",'CRM outcomes'!O45&lt;'CRM outcomes'!M45),"IMPOSSIBLE_STAGE_ORDER","")</x:f>
      </x:c>
      <x:c r="E977" t="str">
        <x:f>IF(D977="","","Hold")</x:f>
      </x:c>
      <x:c r="F977" t="str">
        <x:f>IF(D977="","","Repair the named source field and rerun.")</x:f>
      </x:c>
      <x:c r="G977" t="str">
        <x:f>IF(D977="","",B977&amp;" "&amp;C977&amp;" "&amp;D977)</x:f>
      </x:c>
    </x:row>
    <x:row r="978">
      <x:c r="A978" t="str">
        <x:v>crm</x:v>
      </x:c>
      <x:c r="B978" t="str">
        <x:f>IF('CRM outcomes'!A46="","",'CRM outcomes'!A46)</x:f>
      </x:c>
      <x:c r="C978" t="str">
        <x:v>opportunity_at</x:v>
      </x:c>
      <x:c r="D978" t="str">
        <x:f>IF(AND('CRM outcomes'!N46="Yes",'CRM outcomes'!L46="Yes",'CRM outcomes'!O46&lt;'CRM outcomes'!M46),"IMPOSSIBLE_STAGE_ORDER","")</x:f>
      </x:c>
      <x:c r="E978" t="str">
        <x:f>IF(D978="","","Hold")</x:f>
      </x:c>
      <x:c r="F978" t="str">
        <x:f>IF(D978="","","Repair the named source field and rerun.")</x:f>
      </x:c>
      <x:c r="G978" t="str">
        <x:f>IF(D978="","",B978&amp;" "&amp;C978&amp;" "&amp;D978)</x:f>
      </x:c>
    </x:row>
    <x:row r="979">
      <x:c r="A979" t="str">
        <x:v>crm</x:v>
      </x:c>
      <x:c r="B979" t="str">
        <x:f>IF('CRM outcomes'!A47="","",'CRM outcomes'!A47)</x:f>
      </x:c>
      <x:c r="C979" t="str">
        <x:v>opportunity_at</x:v>
      </x:c>
      <x:c r="D979" t="str">
        <x:f>IF(AND('CRM outcomes'!N47="Yes",'CRM outcomes'!L47="Yes",'CRM outcomes'!O47&lt;'CRM outcomes'!M47),"IMPOSSIBLE_STAGE_ORDER","")</x:f>
      </x:c>
      <x:c r="E979" t="str">
        <x:f>IF(D979="","","Hold")</x:f>
      </x:c>
      <x:c r="F979" t="str">
        <x:f>IF(D979="","","Repair the named source field and rerun.")</x:f>
      </x:c>
      <x:c r="G979" t="str">
        <x:f>IF(D979="","",B979&amp;" "&amp;C979&amp;" "&amp;D979)</x:f>
      </x:c>
    </x:row>
    <x:row r="980">
      <x:c r="A980" t="str">
        <x:v>crm</x:v>
      </x:c>
      <x:c r="B980" t="str">
        <x:f>IF('CRM outcomes'!A48="","",'CRM outcomes'!A48)</x:f>
      </x:c>
      <x:c r="C980" t="str">
        <x:v>opportunity_at</x:v>
      </x:c>
      <x:c r="D980" t="str">
        <x:f>IF(AND('CRM outcomes'!N48="Yes",'CRM outcomes'!L48="Yes",'CRM outcomes'!O48&lt;'CRM outcomes'!M48),"IMPOSSIBLE_STAGE_ORDER","")</x:f>
      </x:c>
      <x:c r="E980" t="str">
        <x:f>IF(D980="","","Hold")</x:f>
      </x:c>
      <x:c r="F980" t="str">
        <x:f>IF(D980="","","Repair the named source field and rerun.")</x:f>
      </x:c>
      <x:c r="G980" t="str">
        <x:f>IF(D980="","",B980&amp;" "&amp;C980&amp;" "&amp;D980)</x:f>
      </x:c>
    </x:row>
    <x:row r="981">
      <x:c r="A981" t="str">
        <x:v>crm</x:v>
      </x:c>
      <x:c r="B981" t="str">
        <x:f>IF('CRM outcomes'!A49="","",'CRM outcomes'!A49)</x:f>
      </x:c>
      <x:c r="C981" t="str">
        <x:v>opportunity_at</x:v>
      </x:c>
      <x:c r="D981" t="str">
        <x:f>IF(AND('CRM outcomes'!N49="Yes",'CRM outcomes'!L49="Yes",'CRM outcomes'!O49&lt;'CRM outcomes'!M49),"IMPOSSIBLE_STAGE_ORDER","")</x:f>
      </x:c>
      <x:c r="E981" t="str">
        <x:f>IF(D981="","","Hold")</x:f>
      </x:c>
      <x:c r="F981" t="str">
        <x:f>IF(D981="","","Repair the named source field and rerun.")</x:f>
      </x:c>
      <x:c r="G981" t="str">
        <x:f>IF(D981="","",B981&amp;" "&amp;C981&amp;" "&amp;D981)</x:f>
      </x:c>
    </x:row>
    <x:row r="982">
      <x:c r="A982" t="str">
        <x:v>crm</x:v>
      </x:c>
      <x:c r="B982" t="str">
        <x:f>IF('CRM outcomes'!A50="","",'CRM outcomes'!A50)</x:f>
      </x:c>
      <x:c r="C982" t="str">
        <x:v>opportunity_at</x:v>
      </x:c>
      <x:c r="D982" t="str">
        <x:f>IF(AND('CRM outcomes'!N50="Yes",'CRM outcomes'!L50="Yes",'CRM outcomes'!O50&lt;'CRM outcomes'!M50),"IMPOSSIBLE_STAGE_ORDER","")</x:f>
      </x:c>
      <x:c r="E982" t="str">
        <x:f>IF(D982="","","Hold")</x:f>
      </x:c>
      <x:c r="F982" t="str">
        <x:f>IF(D982="","","Repair the named source field and rerun.")</x:f>
      </x:c>
      <x:c r="G982" t="str">
        <x:f>IF(D982="","",B982&amp;" "&amp;C982&amp;" "&amp;D982)</x:f>
      </x:c>
    </x:row>
    <x:row r="983">
      <x:c r="A983" t="str">
        <x:v>crm</x:v>
      </x:c>
      <x:c r="B983" t="str">
        <x:f>IF('CRM outcomes'!A51="","",'CRM outcomes'!A51)</x:f>
      </x:c>
      <x:c r="C983" t="str">
        <x:v>opportunity_at</x:v>
      </x:c>
      <x:c r="D983" t="str">
        <x:f>IF(AND('CRM outcomes'!N51="Yes",'CRM outcomes'!L51="Yes",'CRM outcomes'!O51&lt;'CRM outcomes'!M51),"IMPOSSIBLE_STAGE_ORDER","")</x:f>
      </x:c>
      <x:c r="E983" t="str">
        <x:f>IF(D983="","","Hold")</x:f>
      </x:c>
      <x:c r="F983" t="str">
        <x:f>IF(D983="","","Repair the named source field and rerun.")</x:f>
      </x:c>
      <x:c r="G983" t="str">
        <x:f>IF(D983="","",B983&amp;" "&amp;C983&amp;" "&amp;D983)</x:f>
      </x:c>
    </x:row>
    <x:row r="984">
      <x:c r="A984" t="str">
        <x:v>crm</x:v>
      </x:c>
      <x:c r="B984" t="str">
        <x:f>IF('CRM outcomes'!A52="","",'CRM outcomes'!A52)</x:f>
      </x:c>
      <x:c r="C984" t="str">
        <x:v>opportunity_at</x:v>
      </x:c>
      <x:c r="D984" t="str">
        <x:f>IF(AND('CRM outcomes'!N52="Yes",'CRM outcomes'!L52="Yes",'CRM outcomes'!O52&lt;'CRM outcomes'!M52),"IMPOSSIBLE_STAGE_ORDER","")</x:f>
      </x:c>
      <x:c r="E984" t="str">
        <x:f>IF(D984="","","Hold")</x:f>
      </x:c>
      <x:c r="F984" t="str">
        <x:f>IF(D984="","","Repair the named source field and rerun.")</x:f>
      </x:c>
      <x:c r="G984" t="str">
        <x:f>IF(D984="","",B984&amp;" "&amp;C984&amp;" "&amp;D984)</x:f>
      </x:c>
    </x:row>
    <x:row r="985">
      <x:c r="A985" t="str">
        <x:v>crm</x:v>
      </x:c>
      <x:c r="B985" t="str">
        <x:f>IF('CRM outcomes'!A53="","",'CRM outcomes'!A53)</x:f>
      </x:c>
      <x:c r="C985" t="str">
        <x:v>opportunity_at</x:v>
      </x:c>
      <x:c r="D985" t="str">
        <x:f>IF(AND('CRM outcomes'!N53="Yes",'CRM outcomes'!L53="Yes",'CRM outcomes'!O53&lt;'CRM outcomes'!M53),"IMPOSSIBLE_STAGE_ORDER","")</x:f>
      </x:c>
      <x:c r="E985" t="str">
        <x:f>IF(D985="","","Hold")</x:f>
      </x:c>
      <x:c r="F985" t="str">
        <x:f>IF(D985="","","Repair the named source field and rerun.")</x:f>
      </x:c>
      <x:c r="G985" t="str">
        <x:f>IF(D985="","",B985&amp;" "&amp;C985&amp;" "&amp;D985)</x:f>
      </x:c>
    </x:row>
    <x:row r="986">
      <x:c r="A986" t="str">
        <x:v>crm</x:v>
      </x:c>
      <x:c r="B986" t="str">
        <x:f>IF('CRM outcomes'!A54="","",'CRM outcomes'!A54)</x:f>
      </x:c>
      <x:c r="C986" t="str">
        <x:v>opportunity_at</x:v>
      </x:c>
      <x:c r="D986" t="str">
        <x:f>IF(AND('CRM outcomes'!N54="Yes",'CRM outcomes'!L54="Yes",'CRM outcomes'!O54&lt;'CRM outcomes'!M54),"IMPOSSIBLE_STAGE_ORDER","")</x:f>
      </x:c>
      <x:c r="E986" t="str">
        <x:f>IF(D986="","","Hold")</x:f>
      </x:c>
      <x:c r="F986" t="str">
        <x:f>IF(D986="","","Repair the named source field and rerun.")</x:f>
      </x:c>
      <x:c r="G986" t="str">
        <x:f>IF(D986="","",B986&amp;" "&amp;C986&amp;" "&amp;D986)</x:f>
      </x:c>
    </x:row>
    <x:row r="987">
      <x:c r="A987" t="str">
        <x:v>crm</x:v>
      </x:c>
      <x:c r="B987" t="str">
        <x:f>IF('CRM outcomes'!A55="","",'CRM outcomes'!A55)</x:f>
      </x:c>
      <x:c r="C987" t="str">
        <x:v>opportunity_at</x:v>
      </x:c>
      <x:c r="D987" t="str">
        <x:f>IF(AND('CRM outcomes'!N55="Yes",'CRM outcomes'!L55="Yes",'CRM outcomes'!O55&lt;'CRM outcomes'!M55),"IMPOSSIBLE_STAGE_ORDER","")</x:f>
      </x:c>
      <x:c r="E987" t="str">
        <x:f>IF(D987="","","Hold")</x:f>
      </x:c>
      <x:c r="F987" t="str">
        <x:f>IF(D987="","","Repair the named source field and rerun.")</x:f>
      </x:c>
      <x:c r="G987" t="str">
        <x:f>IF(D987="","",B987&amp;" "&amp;C987&amp;" "&amp;D987)</x:f>
      </x:c>
    </x:row>
    <x:row r="988">
      <x:c r="A988" t="str">
        <x:v>crm</x:v>
      </x:c>
      <x:c r="B988" t="str">
        <x:f>IF('CRM outcomes'!A56="","",'CRM outcomes'!A56)</x:f>
      </x:c>
      <x:c r="C988" t="str">
        <x:v>opportunity_at</x:v>
      </x:c>
      <x:c r="D988" t="str">
        <x:f>IF(AND('CRM outcomes'!N56="Yes",'CRM outcomes'!L56="Yes",'CRM outcomes'!O56&lt;'CRM outcomes'!M56),"IMPOSSIBLE_STAGE_ORDER","")</x:f>
      </x:c>
      <x:c r="E988" t="str">
        <x:f>IF(D988="","","Hold")</x:f>
      </x:c>
      <x:c r="F988" t="str">
        <x:f>IF(D988="","","Repair the named source field and rerun.")</x:f>
      </x:c>
      <x:c r="G988" t="str">
        <x:f>IF(D988="","",B988&amp;" "&amp;C988&amp;" "&amp;D988)</x:f>
      </x:c>
    </x:row>
    <x:row r="989">
      <x:c r="A989" t="str">
        <x:v>crm</x:v>
      </x:c>
      <x:c r="B989" t="str">
        <x:f>IF('CRM outcomes'!A57="","",'CRM outcomes'!A57)</x:f>
      </x:c>
      <x:c r="C989" t="str">
        <x:v>opportunity_at</x:v>
      </x:c>
      <x:c r="D989" t="str">
        <x:f>IF(AND('CRM outcomes'!N57="Yes",'CRM outcomes'!L57="Yes",'CRM outcomes'!O57&lt;'CRM outcomes'!M57),"IMPOSSIBLE_STAGE_ORDER","")</x:f>
      </x:c>
      <x:c r="E989" t="str">
        <x:f>IF(D989="","","Hold")</x:f>
      </x:c>
      <x:c r="F989" t="str">
        <x:f>IF(D989="","","Repair the named source field and rerun.")</x:f>
      </x:c>
      <x:c r="G989" t="str">
        <x:f>IF(D989="","",B989&amp;" "&amp;C989&amp;" "&amp;D989)</x:f>
      </x:c>
    </x:row>
    <x:row r="990">
      <x:c r="A990" t="str">
        <x:v>crm</x:v>
      </x:c>
      <x:c r="B990" t="str">
        <x:f>IF('CRM outcomes'!A58="","",'CRM outcomes'!A58)</x:f>
      </x:c>
      <x:c r="C990" t="str">
        <x:v>opportunity_at</x:v>
      </x:c>
      <x:c r="D990" t="str">
        <x:f>IF(AND('CRM outcomes'!N58="Yes",'CRM outcomes'!L58="Yes",'CRM outcomes'!O58&lt;'CRM outcomes'!M58),"IMPOSSIBLE_STAGE_ORDER","")</x:f>
      </x:c>
      <x:c r="E990" t="str">
        <x:f>IF(D990="","","Hold")</x:f>
      </x:c>
      <x:c r="F990" t="str">
        <x:f>IF(D990="","","Repair the named source field and rerun.")</x:f>
      </x:c>
      <x:c r="G990" t="str">
        <x:f>IF(D990="","",B990&amp;" "&amp;C990&amp;" "&amp;D990)</x:f>
      </x:c>
    </x:row>
    <x:row r="991">
      <x:c r="A991" t="str">
        <x:v>crm</x:v>
      </x:c>
      <x:c r="B991" t="str">
        <x:f>IF('CRM outcomes'!A59="","",'CRM outcomes'!A59)</x:f>
      </x:c>
      <x:c r="C991" t="str">
        <x:v>opportunity_at</x:v>
      </x:c>
      <x:c r="D991" t="str">
        <x:f>IF(AND('CRM outcomes'!N59="Yes",'CRM outcomes'!L59="Yes",'CRM outcomes'!O59&lt;'CRM outcomes'!M59),"IMPOSSIBLE_STAGE_ORDER","")</x:f>
      </x:c>
      <x:c r="E991" t="str">
        <x:f>IF(D991="","","Hold")</x:f>
      </x:c>
      <x:c r="F991" t="str">
        <x:f>IF(D991="","","Repair the named source field and rerun.")</x:f>
      </x:c>
      <x:c r="G991" t="str">
        <x:f>IF(D991="","",B991&amp;" "&amp;C991&amp;" "&amp;D991)</x:f>
      </x:c>
    </x:row>
    <x:row r="992">
      <x:c r="A992" t="str">
        <x:v>crm</x:v>
      </x:c>
      <x:c r="B992" t="str">
        <x:f>IF('CRM outcomes'!A60="","",'CRM outcomes'!A60)</x:f>
      </x:c>
      <x:c r="C992" t="str">
        <x:v>opportunity_at</x:v>
      </x:c>
      <x:c r="D992" t="str">
        <x:f>IF(AND('CRM outcomes'!N60="Yes",'CRM outcomes'!L60="Yes",'CRM outcomes'!O60&lt;'CRM outcomes'!M60),"IMPOSSIBLE_STAGE_ORDER","")</x:f>
      </x:c>
      <x:c r="E992" t="str">
        <x:f>IF(D992="","","Hold")</x:f>
      </x:c>
      <x:c r="F992" t="str">
        <x:f>IF(D992="","","Repair the named source field and rerun.")</x:f>
      </x:c>
      <x:c r="G992" t="str">
        <x:f>IF(D992="","",B992&amp;" "&amp;C992&amp;" "&amp;D992)</x:f>
      </x:c>
    </x:row>
    <x:row r="993">
      <x:c r="A993" t="str">
        <x:v>crm</x:v>
      </x:c>
      <x:c r="B993" t="str">
        <x:f>IF('CRM outcomes'!A61="","",'CRM outcomes'!A61)</x:f>
      </x:c>
      <x:c r="C993" t="str">
        <x:v>opportunity_at</x:v>
      </x:c>
      <x:c r="D993" t="str">
        <x:f>IF(AND('CRM outcomes'!N61="Yes",'CRM outcomes'!L61="Yes",'CRM outcomes'!O61&lt;'CRM outcomes'!M61),"IMPOSSIBLE_STAGE_ORDER","")</x:f>
      </x:c>
      <x:c r="E993" t="str">
        <x:f>IF(D993="","","Hold")</x:f>
      </x:c>
      <x:c r="F993" t="str">
        <x:f>IF(D993="","","Repair the named source field and rerun.")</x:f>
      </x:c>
      <x:c r="G993" t="str">
        <x:f>IF(D993="","",B993&amp;" "&amp;C993&amp;" "&amp;D993)</x:f>
      </x:c>
    </x:row>
    <x:row r="994">
      <x:c r="A994" t="str">
        <x:v>crm</x:v>
      </x:c>
      <x:c r="B994" t="str">
        <x:f>IF('CRM outcomes'!A62="","",'CRM outcomes'!A62)</x:f>
      </x:c>
      <x:c r="C994" t="str">
        <x:v>opportunity_at</x:v>
      </x:c>
      <x:c r="D994" t="str">
        <x:f>IF(AND('CRM outcomes'!N62="Yes",'CRM outcomes'!L62="Yes",'CRM outcomes'!O62&lt;'CRM outcomes'!M62),"IMPOSSIBLE_STAGE_ORDER","")</x:f>
      </x:c>
      <x:c r="E994" t="str">
        <x:f>IF(D994="","","Hold")</x:f>
      </x:c>
      <x:c r="F994" t="str">
        <x:f>IF(D994="","","Repair the named source field and rerun.")</x:f>
      </x:c>
      <x:c r="G994" t="str">
        <x:f>IF(D994="","",B994&amp;" "&amp;C994&amp;" "&amp;D994)</x:f>
      </x:c>
    </x:row>
    <x:row r="995">
      <x:c r="A995" t="str">
        <x:v>crm</x:v>
      </x:c>
      <x:c r="B995" t="str">
        <x:f>IF('CRM outcomes'!A63="","",'CRM outcomes'!A63)</x:f>
      </x:c>
      <x:c r="C995" t="str">
        <x:v>opportunity_at</x:v>
      </x:c>
      <x:c r="D995" t="str">
        <x:f>IF(AND('CRM outcomes'!N63="Yes",'CRM outcomes'!L63="Yes",'CRM outcomes'!O63&lt;'CRM outcomes'!M63),"IMPOSSIBLE_STAGE_ORDER","")</x:f>
      </x:c>
      <x:c r="E995" t="str">
        <x:f>IF(D995="","","Hold")</x:f>
      </x:c>
      <x:c r="F995" t="str">
        <x:f>IF(D995="","","Repair the named source field and rerun.")</x:f>
      </x:c>
      <x:c r="G995" t="str">
        <x:f>IF(D995="","",B995&amp;" "&amp;C995&amp;" "&amp;D995)</x:f>
      </x:c>
    </x:row>
    <x:row r="996">
      <x:c r="A996" t="str">
        <x:v>crm</x:v>
      </x:c>
      <x:c r="B996" t="str">
        <x:f>IF('CRM outcomes'!A64="","",'CRM outcomes'!A64)</x:f>
      </x:c>
      <x:c r="C996" t="str">
        <x:v>opportunity_at</x:v>
      </x:c>
      <x:c r="D996" t="str">
        <x:f>IF(AND('CRM outcomes'!N64="Yes",'CRM outcomes'!L64="Yes",'CRM outcomes'!O64&lt;'CRM outcomes'!M64),"IMPOSSIBLE_STAGE_ORDER","")</x:f>
      </x:c>
      <x:c r="E996" t="str">
        <x:f>IF(D996="","","Hold")</x:f>
      </x:c>
      <x:c r="F996" t="str">
        <x:f>IF(D996="","","Repair the named source field and rerun.")</x:f>
      </x:c>
      <x:c r="G996" t="str">
        <x:f>IF(D996="","",B996&amp;" "&amp;C996&amp;" "&amp;D996)</x:f>
      </x:c>
    </x:row>
    <x:row r="997">
      <x:c r="A997" t="str">
        <x:v>crm</x:v>
      </x:c>
      <x:c r="B997" t="str">
        <x:f>IF('CRM outcomes'!A65="","",'CRM outcomes'!A65)</x:f>
      </x:c>
      <x:c r="C997" t="str">
        <x:v>opportunity_at</x:v>
      </x:c>
      <x:c r="D997" t="str">
        <x:f>IF(AND('CRM outcomes'!N65="Yes",'CRM outcomes'!L65="Yes",'CRM outcomes'!O65&lt;'CRM outcomes'!M65),"IMPOSSIBLE_STAGE_ORDER","")</x:f>
      </x:c>
      <x:c r="E997" t="str">
        <x:f>IF(D997="","","Hold")</x:f>
      </x:c>
      <x:c r="F997" t="str">
        <x:f>IF(D997="","","Repair the named source field and rerun.")</x:f>
      </x:c>
      <x:c r="G997" t="str">
        <x:f>IF(D997="","",B997&amp;" "&amp;C997&amp;" "&amp;D997)</x:f>
      </x:c>
    </x:row>
    <x:row r="998">
      <x:c r="A998" t="str">
        <x:v>crm</x:v>
      </x:c>
      <x:c r="B998" t="str">
        <x:f>IF('CRM outcomes'!A66="","",'CRM outcomes'!A66)</x:f>
      </x:c>
      <x:c r="C998" t="str">
        <x:v>opportunity_at</x:v>
      </x:c>
      <x:c r="D998" t="str">
        <x:f>IF(AND('CRM outcomes'!N66="Yes",'CRM outcomes'!L66="Yes",'CRM outcomes'!O66&lt;'CRM outcomes'!M66),"IMPOSSIBLE_STAGE_ORDER","")</x:f>
      </x:c>
      <x:c r="E998" t="str">
        <x:f>IF(D998="","","Hold")</x:f>
      </x:c>
      <x:c r="F998" t="str">
        <x:f>IF(D998="","","Repair the named source field and rerun.")</x:f>
      </x:c>
      <x:c r="G998" t="str">
        <x:f>IF(D998="","",B998&amp;" "&amp;C998&amp;" "&amp;D998)</x:f>
      </x:c>
    </x:row>
    <x:row r="999">
      <x:c r="A999" t="str">
        <x:v>crm</x:v>
      </x:c>
      <x:c r="B999" t="str">
        <x:f>IF('CRM outcomes'!A67="","",'CRM outcomes'!A67)</x:f>
      </x:c>
      <x:c r="C999" t="str">
        <x:v>opportunity_at</x:v>
      </x:c>
      <x:c r="D999" t="str">
        <x:f>IF(AND('CRM outcomes'!N67="Yes",'CRM outcomes'!L67="Yes",'CRM outcomes'!O67&lt;'CRM outcomes'!M67),"IMPOSSIBLE_STAGE_ORDER","")</x:f>
      </x:c>
      <x:c r="E999" t="str">
        <x:f>IF(D999="","","Hold")</x:f>
      </x:c>
      <x:c r="F999" t="str">
        <x:f>IF(D999="","","Repair the named source field and rerun.")</x:f>
      </x:c>
      <x:c r="G999" t="str">
        <x:f>IF(D999="","",B999&amp;" "&amp;C999&amp;" "&amp;D999)</x:f>
      </x:c>
    </x:row>
    <x:row r="1000">
      <x:c r="A1000" t="str">
        <x:v>crm</x:v>
      </x:c>
      <x:c r="B1000" t="str">
        <x:f>IF('CRM outcomes'!A68="","",'CRM outcomes'!A68)</x:f>
      </x:c>
      <x:c r="C1000" t="str">
        <x:v>opportunity_at</x:v>
      </x:c>
      <x:c r="D1000" t="str">
        <x:f>IF(AND('CRM outcomes'!N68="Yes",'CRM outcomes'!L68="Yes",'CRM outcomes'!O68&lt;'CRM outcomes'!M68),"IMPOSSIBLE_STAGE_ORDER","")</x:f>
      </x:c>
      <x:c r="E1000" t="str">
        <x:f>IF(D1000="","","Hold")</x:f>
      </x:c>
      <x:c r="F1000" t="str">
        <x:f>IF(D1000="","","Repair the named source field and rerun.")</x:f>
      </x:c>
      <x:c r="G1000" t="str">
        <x:f>IF(D1000="","",B1000&amp;" "&amp;C1000&amp;" "&amp;D1000)</x:f>
      </x:c>
    </x:row>
    <x:row r="1001">
      <x:c r="A1001" t="str">
        <x:v>crm</x:v>
      </x:c>
      <x:c r="B1001" t="str">
        <x:f>IF('CRM outcomes'!A69="","",'CRM outcomes'!A69)</x:f>
      </x:c>
      <x:c r="C1001" t="str">
        <x:v>opportunity_at</x:v>
      </x:c>
      <x:c r="D1001" t="str">
        <x:f>IF(AND('CRM outcomes'!N69="Yes",'CRM outcomes'!L69="Yes",'CRM outcomes'!O69&lt;'CRM outcomes'!M69),"IMPOSSIBLE_STAGE_ORDER","")</x:f>
      </x:c>
      <x:c r="E1001" t="str">
        <x:f>IF(D1001="","","Hold")</x:f>
      </x:c>
      <x:c r="F1001" t="str">
        <x:f>IF(D1001="","","Repair the named source field and rerun.")</x:f>
      </x:c>
      <x:c r="G1001" t="str">
        <x:f>IF(D1001="","",B1001&amp;" "&amp;C1001&amp;" "&amp;D1001)</x:f>
      </x:c>
    </x:row>
    <x:row r="1002">
      <x:c r="A1002" t="str">
        <x:v>crm</x:v>
      </x:c>
      <x:c r="B1002" t="str">
        <x:f>IF('CRM outcomes'!A70="","",'CRM outcomes'!A70)</x:f>
      </x:c>
      <x:c r="C1002" t="str">
        <x:v>opportunity_at</x:v>
      </x:c>
      <x:c r="D1002" t="str">
        <x:f>IF(AND('CRM outcomes'!N70="Yes",'CRM outcomes'!L70="Yes",'CRM outcomes'!O70&lt;'CRM outcomes'!M70),"IMPOSSIBLE_STAGE_ORDER","")</x:f>
      </x:c>
      <x:c r="E1002" t="str">
        <x:f>IF(D1002="","","Hold")</x:f>
      </x:c>
      <x:c r="F1002" t="str">
        <x:f>IF(D1002="","","Repair the named source field and rerun.")</x:f>
      </x:c>
      <x:c r="G1002" t="str">
        <x:f>IF(D1002="","",B1002&amp;" "&amp;C1002&amp;" "&amp;D1002)</x:f>
      </x:c>
    </x:row>
    <x:row r="1003">
      <x:c r="A1003" t="str">
        <x:v>crm</x:v>
      </x:c>
      <x:c r="B1003" t="str">
        <x:f>IF('CRM outcomes'!A71="","",'CRM outcomes'!A71)</x:f>
      </x:c>
      <x:c r="C1003" t="str">
        <x:v>opportunity_at</x:v>
      </x:c>
      <x:c r="D1003" t="str">
        <x:f>IF(AND('CRM outcomes'!N71="Yes",'CRM outcomes'!L71="Yes",'CRM outcomes'!O71&lt;'CRM outcomes'!M71),"IMPOSSIBLE_STAGE_ORDER","")</x:f>
      </x:c>
      <x:c r="E1003" t="str">
        <x:f>IF(D1003="","","Hold")</x:f>
      </x:c>
      <x:c r="F1003" t="str">
        <x:f>IF(D1003="","","Repair the named source field and rerun.")</x:f>
      </x:c>
      <x:c r="G1003" t="str">
        <x:f>IF(D1003="","",B1003&amp;" "&amp;C1003&amp;" "&amp;D1003)</x:f>
      </x:c>
    </x:row>
    <x:row r="1004">
      <x:c r="A1004" t="str">
        <x:v>crm</x:v>
      </x:c>
      <x:c r="B1004" t="str">
        <x:f>IF('CRM outcomes'!A72="","",'CRM outcomes'!A72)</x:f>
      </x:c>
      <x:c r="C1004" t="str">
        <x:v>opportunity_at</x:v>
      </x:c>
      <x:c r="D1004" t="str">
        <x:f>IF(AND('CRM outcomes'!N72="Yes",'CRM outcomes'!L72="Yes",'CRM outcomes'!O72&lt;'CRM outcomes'!M72),"IMPOSSIBLE_STAGE_ORDER","")</x:f>
      </x:c>
      <x:c r="E1004" t="str">
        <x:f>IF(D1004="","","Hold")</x:f>
      </x:c>
      <x:c r="F1004" t="str">
        <x:f>IF(D1004="","","Repair the named source field and rerun.")</x:f>
      </x:c>
      <x:c r="G1004" t="str">
        <x:f>IF(D1004="","",B1004&amp;" "&amp;C1004&amp;" "&amp;D1004)</x:f>
      </x:c>
    </x:row>
    <x:row r="1005">
      <x:c r="A1005" t="str">
        <x:v>crm</x:v>
      </x:c>
      <x:c r="B1005" t="str">
        <x:f>IF('CRM outcomes'!A73="","",'CRM outcomes'!A73)</x:f>
      </x:c>
      <x:c r="C1005" t="str">
        <x:v>opportunity_at</x:v>
      </x:c>
      <x:c r="D1005" t="str">
        <x:f>IF(AND('CRM outcomes'!N73="Yes",'CRM outcomes'!L73="Yes",'CRM outcomes'!O73&lt;'CRM outcomes'!M73),"IMPOSSIBLE_STAGE_ORDER","")</x:f>
      </x:c>
      <x:c r="E1005" t="str">
        <x:f>IF(D1005="","","Hold")</x:f>
      </x:c>
      <x:c r="F1005" t="str">
        <x:f>IF(D1005="","","Repair the named source field and rerun.")</x:f>
      </x:c>
      <x:c r="G1005" t="str">
        <x:f>IF(D1005="","",B1005&amp;" "&amp;C1005&amp;" "&amp;D1005)</x:f>
      </x:c>
    </x:row>
    <x:row r="1006">
      <x:c r="A1006" t="str">
        <x:v>crm</x:v>
      </x:c>
      <x:c r="B1006" t="str">
        <x:f>IF('CRM outcomes'!A74="","",'CRM outcomes'!A74)</x:f>
      </x:c>
      <x:c r="C1006" t="str">
        <x:v>opportunity_at</x:v>
      </x:c>
      <x:c r="D1006" t="str">
        <x:f>IF(AND('CRM outcomes'!N74="Yes",'CRM outcomes'!L74="Yes",'CRM outcomes'!O74&lt;'CRM outcomes'!M74),"IMPOSSIBLE_STAGE_ORDER","")</x:f>
      </x:c>
      <x:c r="E1006" t="str">
        <x:f>IF(D1006="","","Hold")</x:f>
      </x:c>
      <x:c r="F1006" t="str">
        <x:f>IF(D1006="","","Repair the named source field and rerun.")</x:f>
      </x:c>
      <x:c r="G1006" t="str">
        <x:f>IF(D1006="","",B1006&amp;" "&amp;C1006&amp;" "&amp;D1006)</x:f>
      </x:c>
    </x:row>
    <x:row r="1007">
      <x:c r="A1007" t="str">
        <x:v>crm</x:v>
      </x:c>
      <x:c r="B1007" t="str">
        <x:f>IF('CRM outcomes'!A75="","",'CRM outcomes'!A75)</x:f>
      </x:c>
      <x:c r="C1007" t="str">
        <x:v>opportunity_at</x:v>
      </x:c>
      <x:c r="D1007" t="str">
        <x:f>IF(AND('CRM outcomes'!N75="Yes",'CRM outcomes'!L75="Yes",'CRM outcomes'!O75&lt;'CRM outcomes'!M75),"IMPOSSIBLE_STAGE_ORDER","")</x:f>
      </x:c>
      <x:c r="E1007" t="str">
        <x:f>IF(D1007="","","Hold")</x:f>
      </x:c>
      <x:c r="F1007" t="str">
        <x:f>IF(D1007="","","Repair the named source field and rerun.")</x:f>
      </x:c>
      <x:c r="G1007" t="str">
        <x:f>IF(D1007="","",B1007&amp;" "&amp;C1007&amp;" "&amp;D1007)</x:f>
      </x:c>
    </x:row>
    <x:row r="1008">
      <x:c r="A1008" t="str">
        <x:v>crm</x:v>
      </x:c>
      <x:c r="B1008" t="str">
        <x:f>IF('CRM outcomes'!A76="","",'CRM outcomes'!A76)</x:f>
      </x:c>
      <x:c r="C1008" t="str">
        <x:v>opportunity_at</x:v>
      </x:c>
      <x:c r="D1008" t="str">
        <x:f>IF(AND('CRM outcomes'!N76="Yes",'CRM outcomes'!L76="Yes",'CRM outcomes'!O76&lt;'CRM outcomes'!M76),"IMPOSSIBLE_STAGE_ORDER","")</x:f>
      </x:c>
      <x:c r="E1008" t="str">
        <x:f>IF(D1008="","","Hold")</x:f>
      </x:c>
      <x:c r="F1008" t="str">
        <x:f>IF(D1008="","","Repair the named source field and rerun.")</x:f>
      </x:c>
      <x:c r="G1008" t="str">
        <x:f>IF(D1008="","",B1008&amp;" "&amp;C1008&amp;" "&amp;D1008)</x:f>
      </x:c>
    </x:row>
    <x:row r="1009">
      <x:c r="A1009" t="str">
        <x:v>crm</x:v>
      </x:c>
      <x:c r="B1009" t="str">
        <x:f>IF('CRM outcomes'!A77="","",'CRM outcomes'!A77)</x:f>
      </x:c>
      <x:c r="C1009" t="str">
        <x:v>opportunity_at</x:v>
      </x:c>
      <x:c r="D1009" t="str">
        <x:f>IF(AND('CRM outcomes'!N77="Yes",'CRM outcomes'!L77="Yes",'CRM outcomes'!O77&lt;'CRM outcomes'!M77),"IMPOSSIBLE_STAGE_ORDER","")</x:f>
      </x:c>
      <x:c r="E1009" t="str">
        <x:f>IF(D1009="","","Hold")</x:f>
      </x:c>
      <x:c r="F1009" t="str">
        <x:f>IF(D1009="","","Repair the named source field and rerun.")</x:f>
      </x:c>
      <x:c r="G1009" t="str">
        <x:f>IF(D1009="","",B1009&amp;" "&amp;C1009&amp;" "&amp;D1009)</x:f>
      </x:c>
    </x:row>
    <x:row r="1010">
      <x:c r="A1010" t="str">
        <x:v>crm</x:v>
      </x:c>
      <x:c r="B1010" t="str">
        <x:f>IF('CRM outcomes'!A78="","",'CRM outcomes'!A78)</x:f>
      </x:c>
      <x:c r="C1010" t="str">
        <x:v>opportunity_at</x:v>
      </x:c>
      <x:c r="D1010" t="str">
        <x:f>IF(AND('CRM outcomes'!N78="Yes",'CRM outcomes'!L78="Yes",'CRM outcomes'!O78&lt;'CRM outcomes'!M78),"IMPOSSIBLE_STAGE_ORDER","")</x:f>
      </x:c>
      <x:c r="E1010" t="str">
        <x:f>IF(D1010="","","Hold")</x:f>
      </x:c>
      <x:c r="F1010" t="str">
        <x:f>IF(D1010="","","Repair the named source field and rerun.")</x:f>
      </x:c>
      <x:c r="G1010" t="str">
        <x:f>IF(D1010="","",B1010&amp;" "&amp;C1010&amp;" "&amp;D1010)</x:f>
      </x:c>
    </x:row>
    <x:row r="1011">
      <x:c r="A1011" t="str">
        <x:v>crm</x:v>
      </x:c>
      <x:c r="B1011" t="str">
        <x:f>IF('CRM outcomes'!A79="","",'CRM outcomes'!A79)</x:f>
      </x:c>
      <x:c r="C1011" t="str">
        <x:v>opportunity_at</x:v>
      </x:c>
      <x:c r="D1011" t="str">
        <x:f>IF(AND('CRM outcomes'!N79="Yes",'CRM outcomes'!L79="Yes",'CRM outcomes'!O79&lt;'CRM outcomes'!M79),"IMPOSSIBLE_STAGE_ORDER","")</x:f>
      </x:c>
      <x:c r="E1011" t="str">
        <x:f>IF(D1011="","","Hold")</x:f>
      </x:c>
      <x:c r="F1011" t="str">
        <x:f>IF(D1011="","","Repair the named source field and rerun.")</x:f>
      </x:c>
      <x:c r="G1011" t="str">
        <x:f>IF(D1011="","",B1011&amp;" "&amp;C1011&amp;" "&amp;D1011)</x:f>
      </x:c>
    </x:row>
    <x:row r="1012">
      <x:c r="A1012" t="str">
        <x:v>crm</x:v>
      </x:c>
      <x:c r="B1012" t="str">
        <x:f>IF('CRM outcomes'!A80="","",'CRM outcomes'!A80)</x:f>
      </x:c>
      <x:c r="C1012" t="str">
        <x:v>opportunity_at</x:v>
      </x:c>
      <x:c r="D1012" t="str">
        <x:f>IF(AND('CRM outcomes'!N80="Yes",'CRM outcomes'!L80="Yes",'CRM outcomes'!O80&lt;'CRM outcomes'!M80),"IMPOSSIBLE_STAGE_ORDER","")</x:f>
      </x:c>
      <x:c r="E1012" t="str">
        <x:f>IF(D1012="","","Hold")</x:f>
      </x:c>
      <x:c r="F1012" t="str">
        <x:f>IF(D1012="","","Repair the named source field and rerun.")</x:f>
      </x:c>
      <x:c r="G1012" t="str">
        <x:f>IF(D1012="","",B1012&amp;" "&amp;C1012&amp;" "&amp;D1012)</x:f>
      </x:c>
    </x:row>
    <x:row r="1013">
      <x:c r="A1013" t="str">
        <x:v>crm</x:v>
      </x:c>
      <x:c r="B1013" t="str">
        <x:f>IF('CRM outcomes'!A81="","",'CRM outcomes'!A81)</x:f>
      </x:c>
      <x:c r="C1013" t="str">
        <x:v>opportunity_at</x:v>
      </x:c>
      <x:c r="D1013" t="str">
        <x:f>IF(AND('CRM outcomes'!N81="Yes",'CRM outcomes'!L81="Yes",'CRM outcomes'!O81&lt;'CRM outcomes'!M81),"IMPOSSIBLE_STAGE_ORDER","")</x:f>
      </x:c>
      <x:c r="E1013" t="str">
        <x:f>IF(D1013="","","Hold")</x:f>
      </x:c>
      <x:c r="F1013" t="str">
        <x:f>IF(D1013="","","Repair the named source field and rerun.")</x:f>
      </x:c>
      <x:c r="G1013" t="str">
        <x:f>IF(D1013="","",B1013&amp;" "&amp;C1013&amp;" "&amp;D1013)</x:f>
      </x:c>
    </x:row>
    <x:row r="1014">
      <x:c r="A1014" t="str">
        <x:v>crm</x:v>
      </x:c>
      <x:c r="B1014" t="str">
        <x:f>IF('CRM outcomes'!A82="","",'CRM outcomes'!A82)</x:f>
      </x:c>
      <x:c r="C1014" t="str">
        <x:v>opportunity_at</x:v>
      </x:c>
      <x:c r="D1014" t="str">
        <x:f>IF(AND('CRM outcomes'!N82="Yes",'CRM outcomes'!L82="Yes",'CRM outcomes'!O82&lt;'CRM outcomes'!M82),"IMPOSSIBLE_STAGE_ORDER","")</x:f>
      </x:c>
      <x:c r="E1014" t="str">
        <x:f>IF(D1014="","","Hold")</x:f>
      </x:c>
      <x:c r="F1014" t="str">
        <x:f>IF(D1014="","","Repair the named source field and rerun.")</x:f>
      </x:c>
      <x:c r="G1014" t="str">
        <x:f>IF(D1014="","",B1014&amp;" "&amp;C1014&amp;" "&amp;D1014)</x:f>
      </x:c>
    </x:row>
    <x:row r="1015">
      <x:c r="A1015" t="str">
        <x:v>crm</x:v>
      </x:c>
      <x:c r="B1015" t="str">
        <x:f>IF('CRM outcomes'!A83="","",'CRM outcomes'!A83)</x:f>
      </x:c>
      <x:c r="C1015" t="str">
        <x:v>opportunity_at</x:v>
      </x:c>
      <x:c r="D1015" t="str">
        <x:f>IF(AND('CRM outcomes'!N83="Yes",'CRM outcomes'!L83="Yes",'CRM outcomes'!O83&lt;'CRM outcomes'!M83),"IMPOSSIBLE_STAGE_ORDER","")</x:f>
      </x:c>
      <x:c r="E1015" t="str">
        <x:f>IF(D1015="","","Hold")</x:f>
      </x:c>
      <x:c r="F1015" t="str">
        <x:f>IF(D1015="","","Repair the named source field and rerun.")</x:f>
      </x:c>
      <x:c r="G1015" t="str">
        <x:f>IF(D1015="","",B1015&amp;" "&amp;C1015&amp;" "&amp;D1015)</x:f>
      </x:c>
    </x:row>
    <x:row r="1016">
      <x:c r="A1016" t="str">
        <x:v>crm</x:v>
      </x:c>
      <x:c r="B1016" t="str">
        <x:f>IF('CRM outcomes'!A84="","",'CRM outcomes'!A84)</x:f>
      </x:c>
      <x:c r="C1016" t="str">
        <x:v>opportunity_at</x:v>
      </x:c>
      <x:c r="D1016" t="str">
        <x:f>IF(AND('CRM outcomes'!N84="Yes",'CRM outcomes'!L84="Yes",'CRM outcomes'!O84&lt;'CRM outcomes'!M84),"IMPOSSIBLE_STAGE_ORDER","")</x:f>
      </x:c>
      <x:c r="E1016" t="str">
        <x:f>IF(D1016="","","Hold")</x:f>
      </x:c>
      <x:c r="F1016" t="str">
        <x:f>IF(D1016="","","Repair the named source field and rerun.")</x:f>
      </x:c>
      <x:c r="G1016" t="str">
        <x:f>IF(D1016="","",B1016&amp;" "&amp;C1016&amp;" "&amp;D1016)</x:f>
      </x:c>
    </x:row>
    <x:row r="1017">
      <x:c r="A1017" t="str">
        <x:v>crm</x:v>
      </x:c>
      <x:c r="B1017" t="str">
        <x:f>IF('CRM outcomes'!A85="","",'CRM outcomes'!A85)</x:f>
      </x:c>
      <x:c r="C1017" t="str">
        <x:v>opportunity_at</x:v>
      </x:c>
      <x:c r="D1017" t="str">
        <x:f>IF(AND('CRM outcomes'!N85="Yes",'CRM outcomes'!L85="Yes",'CRM outcomes'!O85&lt;'CRM outcomes'!M85),"IMPOSSIBLE_STAGE_ORDER","")</x:f>
      </x:c>
      <x:c r="E1017" t="str">
        <x:f>IF(D1017="","","Hold")</x:f>
      </x:c>
      <x:c r="F1017" t="str">
        <x:f>IF(D1017="","","Repair the named source field and rerun.")</x:f>
      </x:c>
      <x:c r="G1017" t="str">
        <x:f>IF(D1017="","",B1017&amp;" "&amp;C1017&amp;" "&amp;D1017)</x:f>
      </x:c>
    </x:row>
    <x:row r="1018">
      <x:c r="A1018" t="str">
        <x:v>crm</x:v>
      </x:c>
      <x:c r="B1018" t="str">
        <x:f>IF('CRM outcomes'!A86="","",'CRM outcomes'!A86)</x:f>
      </x:c>
      <x:c r="C1018" t="str">
        <x:v>opportunity_at</x:v>
      </x:c>
      <x:c r="D1018" t="str">
        <x:f>IF(AND('CRM outcomes'!N86="Yes",'CRM outcomes'!L86="Yes",'CRM outcomes'!O86&lt;'CRM outcomes'!M86),"IMPOSSIBLE_STAGE_ORDER","")</x:f>
      </x:c>
      <x:c r="E1018" t="str">
        <x:f>IF(D1018="","","Hold")</x:f>
      </x:c>
      <x:c r="F1018" t="str">
        <x:f>IF(D1018="","","Repair the named source field and rerun.")</x:f>
      </x:c>
      <x:c r="G1018" t="str">
        <x:f>IF(D1018="","",B1018&amp;" "&amp;C1018&amp;" "&amp;D1018)</x:f>
      </x:c>
    </x:row>
    <x:row r="1019">
      <x:c r="A1019" t="str">
        <x:v>crm</x:v>
      </x:c>
      <x:c r="B1019" t="str">
        <x:f>IF('CRM outcomes'!A87="","",'CRM outcomes'!A87)</x:f>
      </x:c>
      <x:c r="C1019" t="str">
        <x:v>opportunity_at</x:v>
      </x:c>
      <x:c r="D1019" t="str">
        <x:f>IF(AND('CRM outcomes'!N87="Yes",'CRM outcomes'!L87="Yes",'CRM outcomes'!O87&lt;'CRM outcomes'!M87),"IMPOSSIBLE_STAGE_ORDER","")</x:f>
      </x:c>
      <x:c r="E1019" t="str">
        <x:f>IF(D1019="","","Hold")</x:f>
      </x:c>
      <x:c r="F1019" t="str">
        <x:f>IF(D1019="","","Repair the named source field and rerun.")</x:f>
      </x:c>
      <x:c r="G1019" t="str">
        <x:f>IF(D1019="","",B1019&amp;" "&amp;C1019&amp;" "&amp;D1019)</x:f>
      </x:c>
    </x:row>
    <x:row r="1020">
      <x:c r="A1020" t="str">
        <x:v>crm</x:v>
      </x:c>
      <x:c r="B1020" t="str">
        <x:f>IF('CRM outcomes'!A88="","",'CRM outcomes'!A88)</x:f>
      </x:c>
      <x:c r="C1020" t="str">
        <x:v>opportunity_at</x:v>
      </x:c>
      <x:c r="D1020" t="str">
        <x:f>IF(AND('CRM outcomes'!N88="Yes",'CRM outcomes'!L88="Yes",'CRM outcomes'!O88&lt;'CRM outcomes'!M88),"IMPOSSIBLE_STAGE_ORDER","")</x:f>
      </x:c>
      <x:c r="E1020" t="str">
        <x:f>IF(D1020="","","Hold")</x:f>
      </x:c>
      <x:c r="F1020" t="str">
        <x:f>IF(D1020="","","Repair the named source field and rerun.")</x:f>
      </x:c>
      <x:c r="G1020" t="str">
        <x:f>IF(D1020="","",B1020&amp;" "&amp;C1020&amp;" "&amp;D1020)</x:f>
      </x:c>
    </x:row>
    <x:row r="1021">
      <x:c r="A1021" t="str">
        <x:v>crm</x:v>
      </x:c>
      <x:c r="B1021" t="str">
        <x:f>IF('CRM outcomes'!A89="","",'CRM outcomes'!A89)</x:f>
      </x:c>
      <x:c r="C1021" t="str">
        <x:v>opportunity_at</x:v>
      </x:c>
      <x:c r="D1021" t="str">
        <x:f>IF(AND('CRM outcomes'!N89="Yes",'CRM outcomes'!L89="Yes",'CRM outcomes'!O89&lt;'CRM outcomes'!M89),"IMPOSSIBLE_STAGE_ORDER","")</x:f>
      </x:c>
      <x:c r="E1021" t="str">
        <x:f>IF(D1021="","","Hold")</x:f>
      </x:c>
      <x:c r="F1021" t="str">
        <x:f>IF(D1021="","","Repair the named source field and rerun.")</x:f>
      </x:c>
      <x:c r="G1021" t="str">
        <x:f>IF(D1021="","",B1021&amp;" "&amp;C1021&amp;" "&amp;D1021)</x:f>
      </x:c>
    </x:row>
    <x:row r="1022">
      <x:c r="A1022" t="str">
        <x:v>crm</x:v>
      </x:c>
      <x:c r="B1022" t="str">
        <x:f>IF('CRM outcomes'!A90="","",'CRM outcomes'!A90)</x:f>
      </x:c>
      <x:c r="C1022" t="str">
        <x:v>opportunity_at</x:v>
      </x:c>
      <x:c r="D1022" t="str">
        <x:f>IF(AND('CRM outcomes'!N90="Yes",'CRM outcomes'!L90="Yes",'CRM outcomes'!O90&lt;'CRM outcomes'!M90),"IMPOSSIBLE_STAGE_ORDER","")</x:f>
      </x:c>
      <x:c r="E1022" t="str">
        <x:f>IF(D1022="","","Hold")</x:f>
      </x:c>
      <x:c r="F1022" t="str">
        <x:f>IF(D1022="","","Repair the named source field and rerun.")</x:f>
      </x:c>
      <x:c r="G1022" t="str">
        <x:f>IF(D1022="","",B1022&amp;" "&amp;C1022&amp;" "&amp;D1022)</x:f>
      </x:c>
    </x:row>
    <x:row r="1023">
      <x:c r="A1023" t="str">
        <x:v>crm</x:v>
      </x:c>
      <x:c r="B1023" t="str">
        <x:f>IF('CRM outcomes'!A91="","",'CRM outcomes'!A91)</x:f>
      </x:c>
      <x:c r="C1023" t="str">
        <x:v>opportunity_at</x:v>
      </x:c>
      <x:c r="D1023" t="str">
        <x:f>IF(AND('CRM outcomes'!N91="Yes",'CRM outcomes'!L91="Yes",'CRM outcomes'!O91&lt;'CRM outcomes'!M91),"IMPOSSIBLE_STAGE_ORDER","")</x:f>
      </x:c>
      <x:c r="E1023" t="str">
        <x:f>IF(D1023="","","Hold")</x:f>
      </x:c>
      <x:c r="F1023" t="str">
        <x:f>IF(D1023="","","Repair the named source field and rerun.")</x:f>
      </x:c>
      <x:c r="G1023" t="str">
        <x:f>IF(D1023="","",B1023&amp;" "&amp;C1023&amp;" "&amp;D1023)</x:f>
      </x:c>
    </x:row>
    <x:row r="1024">
      <x:c r="A1024" t="str">
        <x:v>crm</x:v>
      </x:c>
      <x:c r="B1024" t="str">
        <x:f>IF('CRM outcomes'!A92="","",'CRM outcomes'!A92)</x:f>
      </x:c>
      <x:c r="C1024" t="str">
        <x:v>opportunity_at</x:v>
      </x:c>
      <x:c r="D1024" t="str">
        <x:f>IF(AND('CRM outcomes'!N92="Yes",'CRM outcomes'!L92="Yes",'CRM outcomes'!O92&lt;'CRM outcomes'!M92),"IMPOSSIBLE_STAGE_ORDER","")</x:f>
      </x:c>
      <x:c r="E1024" t="str">
        <x:f>IF(D1024="","","Hold")</x:f>
      </x:c>
      <x:c r="F1024" t="str">
        <x:f>IF(D1024="","","Repair the named source field and rerun.")</x:f>
      </x:c>
      <x:c r="G1024" t="str">
        <x:f>IF(D1024="","",B1024&amp;" "&amp;C1024&amp;" "&amp;D1024)</x:f>
      </x:c>
    </x:row>
    <x:row r="1025">
      <x:c r="A1025" t="str">
        <x:v>crm</x:v>
      </x:c>
      <x:c r="B1025" t="str">
        <x:f>IF('CRM outcomes'!A93="","",'CRM outcomes'!A93)</x:f>
      </x:c>
      <x:c r="C1025" t="str">
        <x:v>opportunity_at</x:v>
      </x:c>
      <x:c r="D1025" t="str">
        <x:f>IF(AND('CRM outcomes'!N93="Yes",'CRM outcomes'!L93="Yes",'CRM outcomes'!O93&lt;'CRM outcomes'!M93),"IMPOSSIBLE_STAGE_ORDER","")</x:f>
      </x:c>
      <x:c r="E1025" t="str">
        <x:f>IF(D1025="","","Hold")</x:f>
      </x:c>
      <x:c r="F1025" t="str">
        <x:f>IF(D1025="","","Repair the named source field and rerun.")</x:f>
      </x:c>
      <x:c r="G1025" t="str">
        <x:f>IF(D1025="","",B1025&amp;" "&amp;C1025&amp;" "&amp;D1025)</x:f>
      </x:c>
    </x:row>
    <x:row r="1026">
      <x:c r="A1026" t="str">
        <x:v>crm</x:v>
      </x:c>
      <x:c r="B1026" t="str">
        <x:f>IF('CRM outcomes'!A94="","",'CRM outcomes'!A94)</x:f>
      </x:c>
      <x:c r="C1026" t="str">
        <x:v>opportunity_at</x:v>
      </x:c>
      <x:c r="D1026" t="str">
        <x:f>IF(AND('CRM outcomes'!N94="Yes",'CRM outcomes'!L94="Yes",'CRM outcomes'!O94&lt;'CRM outcomes'!M94),"IMPOSSIBLE_STAGE_ORDER","")</x:f>
      </x:c>
      <x:c r="E1026" t="str">
        <x:f>IF(D1026="","","Hold")</x:f>
      </x:c>
      <x:c r="F1026" t="str">
        <x:f>IF(D1026="","","Repair the named source field and rerun.")</x:f>
      </x:c>
      <x:c r="G1026" t="str">
        <x:f>IF(D1026="","",B1026&amp;" "&amp;C1026&amp;" "&amp;D1026)</x:f>
      </x:c>
    </x:row>
    <x:row r="1027">
      <x:c r="A1027" t="str">
        <x:v>crm</x:v>
      </x:c>
      <x:c r="B1027" t="str">
        <x:f>IF('CRM outcomes'!A95="","",'CRM outcomes'!A95)</x:f>
      </x:c>
      <x:c r="C1027" t="str">
        <x:v>opportunity_at</x:v>
      </x:c>
      <x:c r="D1027" t="str">
        <x:f>IF(AND('CRM outcomes'!N95="Yes",'CRM outcomes'!L95="Yes",'CRM outcomes'!O95&lt;'CRM outcomes'!M95),"IMPOSSIBLE_STAGE_ORDER","")</x:f>
      </x:c>
      <x:c r="E1027" t="str">
        <x:f>IF(D1027="","","Hold")</x:f>
      </x:c>
      <x:c r="F1027" t="str">
        <x:f>IF(D1027="","","Repair the named source field and rerun.")</x:f>
      </x:c>
      <x:c r="G1027" t="str">
        <x:f>IF(D1027="","",B1027&amp;" "&amp;C1027&amp;" "&amp;D1027)</x:f>
      </x:c>
    </x:row>
    <x:row r="1028">
      <x:c r="A1028" t="str">
        <x:v>crm</x:v>
      </x:c>
      <x:c r="B1028" t="str">
        <x:f>IF('CRM outcomes'!A96="","",'CRM outcomes'!A96)</x:f>
      </x:c>
      <x:c r="C1028" t="str">
        <x:v>opportunity_at</x:v>
      </x:c>
      <x:c r="D1028" t="str">
        <x:f>IF(AND('CRM outcomes'!N96="Yes",'CRM outcomes'!L96="Yes",'CRM outcomes'!O96&lt;'CRM outcomes'!M96),"IMPOSSIBLE_STAGE_ORDER","")</x:f>
      </x:c>
      <x:c r="E1028" t="str">
        <x:f>IF(D1028="","","Hold")</x:f>
      </x:c>
      <x:c r="F1028" t="str">
        <x:f>IF(D1028="","","Repair the named source field and rerun.")</x:f>
      </x:c>
      <x:c r="G1028" t="str">
        <x:f>IF(D1028="","",B1028&amp;" "&amp;C1028&amp;" "&amp;D1028)</x:f>
      </x:c>
    </x:row>
    <x:row r="1029">
      <x:c r="A1029" t="str">
        <x:v>crm</x:v>
      </x:c>
      <x:c r="B1029" t="str">
        <x:f>IF('CRM outcomes'!A97="","",'CRM outcomes'!A97)</x:f>
      </x:c>
      <x:c r="C1029" t="str">
        <x:v>opportunity_at</x:v>
      </x:c>
      <x:c r="D1029" t="str">
        <x:f>IF(AND('CRM outcomes'!N97="Yes",'CRM outcomes'!L97="Yes",'CRM outcomes'!O97&lt;'CRM outcomes'!M97),"IMPOSSIBLE_STAGE_ORDER","")</x:f>
      </x:c>
      <x:c r="E1029" t="str">
        <x:f>IF(D1029="","","Hold")</x:f>
      </x:c>
      <x:c r="F1029" t="str">
        <x:f>IF(D1029="","","Repair the named source field and rerun.")</x:f>
      </x:c>
      <x:c r="G1029" t="str">
        <x:f>IF(D1029="","",B1029&amp;" "&amp;C1029&amp;" "&amp;D1029)</x:f>
      </x:c>
    </x:row>
    <x:row r="1030">
      <x:c r="A1030" t="str">
        <x:v>crm</x:v>
      </x:c>
      <x:c r="B1030" t="str">
        <x:f>IF('CRM outcomes'!A98="","",'CRM outcomes'!A98)</x:f>
      </x:c>
      <x:c r="C1030" t="str">
        <x:v>opportunity_at</x:v>
      </x:c>
      <x:c r="D1030" t="str">
        <x:f>IF(AND('CRM outcomes'!N98="Yes",'CRM outcomes'!L98="Yes",'CRM outcomes'!O98&lt;'CRM outcomes'!M98),"IMPOSSIBLE_STAGE_ORDER","")</x:f>
      </x:c>
      <x:c r="E1030" t="str">
        <x:f>IF(D1030="","","Hold")</x:f>
      </x:c>
      <x:c r="F1030" t="str">
        <x:f>IF(D1030="","","Repair the named source field and rerun.")</x:f>
      </x:c>
      <x:c r="G1030" t="str">
        <x:f>IF(D1030="","",B1030&amp;" "&amp;C1030&amp;" "&amp;D1030)</x:f>
      </x:c>
    </x:row>
    <x:row r="1031">
      <x:c r="A1031" t="str">
        <x:v>crm</x:v>
      </x:c>
      <x:c r="B1031" t="str">
        <x:f>IF('CRM outcomes'!A99="","",'CRM outcomes'!A99)</x:f>
      </x:c>
      <x:c r="C1031" t="str">
        <x:v>opportunity_at</x:v>
      </x:c>
      <x:c r="D1031" t="str">
        <x:f>IF(AND('CRM outcomes'!N99="Yes",'CRM outcomes'!L99="Yes",'CRM outcomes'!O99&lt;'CRM outcomes'!M99),"IMPOSSIBLE_STAGE_ORDER","")</x:f>
      </x:c>
      <x:c r="E1031" t="str">
        <x:f>IF(D1031="","","Hold")</x:f>
      </x:c>
      <x:c r="F1031" t="str">
        <x:f>IF(D1031="","","Repair the named source field and rerun.")</x:f>
      </x:c>
      <x:c r="G1031" t="str">
        <x:f>IF(D1031="","",B1031&amp;" "&amp;C1031&amp;" "&amp;D1031)</x:f>
      </x:c>
    </x:row>
    <x:row r="1032">
      <x:c r="A1032" t="str">
        <x:v>crm</x:v>
      </x:c>
      <x:c r="B1032" t="str">
        <x:f>IF('CRM outcomes'!A100="","",'CRM outcomes'!A100)</x:f>
      </x:c>
      <x:c r="C1032" t="str">
        <x:v>opportunity_at</x:v>
      </x:c>
      <x:c r="D1032" t="str">
        <x:f>IF(AND('CRM outcomes'!N100="Yes",'CRM outcomes'!L100="Yes",'CRM outcomes'!O100&lt;'CRM outcomes'!M100),"IMPOSSIBLE_STAGE_ORDER","")</x:f>
      </x:c>
      <x:c r="E1032" t="str">
        <x:f>IF(D1032="","","Hold")</x:f>
      </x:c>
      <x:c r="F1032" t="str">
        <x:f>IF(D1032="","","Repair the named source field and rerun.")</x:f>
      </x:c>
      <x:c r="G1032" t="str">
        <x:f>IF(D1032="","",B1032&amp;" "&amp;C1032&amp;" "&amp;D1032)</x:f>
      </x:c>
    </x:row>
    <x:row r="1033">
      <x:c r="A1033" t="str">
        <x:v>crm</x:v>
      </x:c>
      <x:c r="B1033" t="str">
        <x:f>IF('CRM outcomes'!A101="","",'CRM outcomes'!A101)</x:f>
      </x:c>
      <x:c r="C1033" t="str">
        <x:v>opportunity_at</x:v>
      </x:c>
      <x:c r="D1033" t="str">
        <x:f>IF(AND('CRM outcomes'!N101="Yes",'CRM outcomes'!L101="Yes",'CRM outcomes'!O101&lt;'CRM outcomes'!M101),"IMPOSSIBLE_STAGE_ORDER","")</x:f>
      </x:c>
      <x:c r="E1033" t="str">
        <x:f>IF(D1033="","","Hold")</x:f>
      </x:c>
      <x:c r="F1033" t="str">
        <x:f>IF(D1033="","","Repair the named source field and rerun.")</x:f>
      </x:c>
      <x:c r="G1033" t="str">
        <x:f>IF(D1033="","",B1033&amp;" "&amp;C1033&amp;" "&amp;D1033)</x:f>
      </x:c>
    </x:row>
    <x:row r="1034">
      <x:c r="A1034" t="str">
        <x:v>meta</x:v>
      </x:c>
      <x:c r="B1034" t="str">
        <x:v>Meta import</x:v>
      </x:c>
      <x:c r="C1034" t="str">
        <x:v>source_row_id</x:v>
      </x:c>
      <x:c r="D1034" t="str">
        <x:f>IF(COUNTA('Meta import'!$A$2:$A$101)=0,"EMPTY_SOURCE","")</x:f>
        <x:v>EMPTY_SOURCE</x:v>
      </x:c>
      <x:c r="E1034" t="str">
        <x:f>IF(D1034="","","Hold")</x:f>
        <x:v>Hold</x:v>
      </x:c>
      <x:c r="F1034" t="str">
        <x:f>IF(D1034="","","Supply the source rows.")</x:f>
        <x:v>Supply the source rows.</x:v>
      </x:c>
      <x:c r="G1034" t="str">
        <x:f>IF(D1034="","",B1034&amp;" "&amp;C1034&amp;" "&amp;D1034)</x:f>
        <x:v>Meta import source_row_id EMPTY_SOURCE</x:v>
      </x:c>
    </x:row>
    <x:row r="1035">
      <x:c r="A1035" t="str">
        <x:v>crm</x:v>
      </x:c>
      <x:c r="B1035" t="str">
        <x:v>CRM outcomes</x:v>
      </x:c>
      <x:c r="C1035" t="str">
        <x:v>source_row_id</x:v>
      </x:c>
      <x:c r="D1035" t="str">
        <x:f>IF(COUNTA('CRM outcomes'!$A$2:$A$101)=0,"EMPTY_SOURCE","")</x:f>
        <x:v>EMPTY_SOURCE</x:v>
      </x:c>
      <x:c r="E1035" t="str">
        <x:f>IF(D1035="","","Hold")</x:f>
        <x:v>Hold</x:v>
      </x:c>
      <x:c r="F1035" t="str">
        <x:f>IF(D1035="","","Supply the source rows.")</x:f>
        <x:v>Supply the source rows.</x:v>
      </x:c>
      <x:c r="G1035" t="str">
        <x:f>IF(D1035="","",B1035&amp;" "&amp;C1035&amp;" "&amp;D1035)</x:f>
        <x:v>CRM outcomes source_row_id EMPTY_SOURCE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8" hidden="0" customWidth="1"/>
    <x:col min="2" max="2" width="24" hidden="0" customWidth="1"/>
    <x:col min="3" max="3" width="35" hidden="0" customWidth="1"/>
  </x:cols>
  <x:sheetData>
    <x:row r="1" ht="27" customHeight="1">
      <x:c r="A1" s="2" t="str">
        <x:v>Measure</x:v>
      </x:c>
      <x:c r="B1" s="2" t="str">
        <x:v>Value</x:v>
      </x:c>
      <x:c r="C1" s="2" t="str">
        <x:v>Metric status</x:v>
      </x:c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C2" s="5"/>
    </x:row>
    <x:row r="3">
      <x:c r="C3" s="5"/>
    </x:row>
    <x:row r="4">
      <x:c r="A4" t="str">
        <x:v>Meta source rows</x:v>
      </x:c>
      <x:c r="B4" t="n">
        <x:f>COUNTA('Meta import'!$A$2:$A$101)</x:f>
        <x:v>0</x:v>
      </x:c>
      <x:c r="C4" s="5"/>
    </x:row>
    <x:row r="5">
      <x:c r="A5" t="str">
        <x:v>Accepted Meta rows</x:v>
      </x:c>
      <x:c r="B5" t="n">
        <x:f>COUNTIF('Meta import'!$S$2:$S$101,"Accepted")</x:f>
        <x:v>0</x:v>
      </x:c>
      <x:c r="C5" s="5"/>
    </x:row>
    <x:row r="6">
      <x:c r="A6" t="str">
        <x:v>Held Meta rows</x:v>
      </x:c>
      <x:c r="B6" t="n">
        <x:f>COUNTIF('Meta import'!$S$2:$S$101,"Held")</x:f>
        <x:v>0</x:v>
      </x:c>
      <x:c r="C6" s="5"/>
    </x:row>
    <x:row r="7">
      <x:c r="A7" t="str">
        <x:v>Spend</x:v>
      </x:c>
      <x:c r="B7" s="6" t="n">
        <x:f>SUMIF('Meta import'!$S$2:$S$101,"Accepted",'Meta import'!$N$2:$N$101)</x:f>
        <x:v>0</x:v>
      </x:c>
      <x:c r="C7" s="5"/>
    </x:row>
    <x:row r="8">
      <x:c r="A8" t="str">
        <x:v>Impressions</x:v>
      </x:c>
      <x:c r="B8" t="n">
        <x:f>SUMIF('Meta import'!$S$2:$S$101,"Accepted",'Meta import'!$O$2:$O$101)</x:f>
        <x:v>0</x:v>
      </x:c>
      <x:c r="C8" s="5"/>
    </x:row>
    <x:row r="9">
      <x:c r="A9" t="str">
        <x:v>Link clicks</x:v>
      </x:c>
      <x:c r="B9" t="n">
        <x:f>SUMIF('Meta import'!$S$2:$S$101,"Accepted",'Meta import'!$P$2:$P$101)</x:f>
        <x:v>0</x:v>
      </x:c>
      <x:c r="C9" s="5"/>
    </x:row>
    <x:row r="10">
      <x:c r="A10" t="str">
        <x:v>Platform-attributed actions</x:v>
      </x:c>
      <x:c r="B10" t="n">
        <x:f>SUMIF('Meta import'!$S$2:$S$101,"Accepted",'Meta import'!$R$2:$R$101)</x:f>
        <x:v>0</x:v>
      </x:c>
      <x:c r="C10" s="5"/>
    </x:row>
    <x:row r="11">
      <x:c r="A11" t="str">
        <x:v>CPM</x:v>
      </x:c>
      <x:c r="B11" s="6" t="str">
        <x:f>IF(B8=0,"",B7/B8*1000)</x:f>
      </x:c>
      <x:c r="C11" s="5" t="str">
        <x:f>IF(B8=0,"UNAVAILABLE_ZERO_DENOMINATOR","READY")</x:f>
        <x:v>UNAVAILABLE_ZERO_DENOMINATOR</x:v>
      </x:c>
    </x:row>
    <x:row r="12">
      <x:c r="A12" t="str">
        <x:v>CTR</x:v>
      </x:c>
      <x:c r="B12" s="4" t="str">
        <x:f>IF(B8=0,"",B9/B8)</x:f>
      </x:c>
      <x:c r="C12" s="5" t="str">
        <x:f>IF(B8=0,"UNAVAILABLE_ZERO_DENOMINATOR","READY")</x:f>
        <x:v>UNAVAILABLE_ZERO_DENOMINATOR</x:v>
      </x:c>
    </x:row>
    <x:row r="13">
      <x:c r="A13" t="str">
        <x:v>CPC</x:v>
      </x:c>
      <x:c r="B13" s="6" t="str">
        <x:f>IF(B9=0,"",B7/B9)</x:f>
      </x:c>
      <x:c r="C13" s="5" t="str">
        <x:f>IF(B9=0,"UNAVAILABLE_ZERO_DENOMINATOR","READY")</x:f>
        <x:v>UNAVAILABLE_ZERO_DENOMINATOR</x:v>
      </x:c>
    </x:row>
    <x:row r="14">
      <x:c r="A14" t="str">
        <x:v>Platform cost/action</x:v>
      </x:c>
      <x:c r="B14" s="6" t="str">
        <x:f>IF(B10=0,"",B7/B10)</x:f>
      </x:c>
      <x:c r="C14" s="5" t="str">
        <x:f>IF(B10=0,"UNAVAILABLE_ZERO_DENOMINATOR","READY")</x:f>
        <x:v>UNAVAILABLE_ZERO_DENOMINATOR</x:v>
      </x:c>
    </x:row>
    <x:row r="15">
      <x:c r="A15" t="str">
        <x:v>CRM source rows</x:v>
      </x:c>
      <x:c r="B15" t="n">
        <x:f>COUNTA('CRM outcomes'!$A$2:$A$101)</x:f>
        <x:v>0</x:v>
      </x:c>
      <x:c r="C15" s="5"/>
    </x:row>
    <x:row r="16">
      <x:c r="A16" t="str">
        <x:v>Eligible CRM records</x:v>
      </x:c>
      <x:c r="B16" t="n">
        <x:f>COUNTIF('CRM outcomes'!$T$2:$T$101,"Eligible")</x:f>
        <x:v>0</x:v>
      </x:c>
      <x:c r="C16" s="5"/>
    </x:row>
    <x:row r="17">
      <x:c r="A17" t="str">
        <x:v>Accepted matched CRM records</x:v>
      </x:c>
      <x:c r="B17" t="n">
        <x:f>COUNTIF('CRM outcomes'!$R$2:$R$101,"Accepted")</x:f>
        <x:v>0</x:v>
      </x:c>
      <x:c r="C17" s="5"/>
    </x:row>
    <x:row r="18">
      <x:c r="A18" t="str">
        <x:v>Held CRM records</x:v>
      </x:c>
      <x:c r="B18" t="n">
        <x:f>COUNTIF('CRM outcomes'!$R$2:$R$101,"Held")</x:f>
        <x:v>0</x:v>
      </x:c>
      <x:c r="C18" s="5"/>
    </x:row>
    <x:row r="19">
      <x:c r="A19" t="str">
        <x:v>Join coverage</x:v>
      </x:c>
      <x:c r="B19" s="4" t="str">
        <x:f>IF(B16=0,"",B17/B16)</x:f>
      </x:c>
      <x:c r="C19" s="5" t="str">
        <x:f>IF(B16=0,"UNAVAILABLE_ZERO_DENOMINATOR","READY")</x:f>
        <x:v>UNAVAILABLE_ZERO_DENOMINATOR</x:v>
      </x:c>
    </x:row>
    <x:row r="20">
      <x:c r="A20" t="str">
        <x:v>Qualified Yes</x:v>
      </x:c>
      <x:c r="B20" t="n">
        <x:f>COUNTIFS('CRM outcomes'!$R$2:$R$101,"Accepted",'CRM outcomes'!$H$2:$H$101,"Yes")</x:f>
        <x:v>0</x:v>
      </x:c>
      <x:c r="C20" s="5"/>
    </x:row>
    <x:row r="21">
      <x:c r="A21" t="str">
        <x:v>No</x:v>
      </x:c>
      <x:c r="B21" t="n">
        <x:f>COUNTIFS('CRM outcomes'!$R$2:$R$101,"Accepted",'CRM outcomes'!$H$2:$H$101,"No")</x:f>
        <x:v>0</x:v>
      </x:c>
      <x:c r="C21" s="5"/>
    </x:row>
    <x:row r="22">
      <x:c r="A22" t="str">
        <x:v>Unknown</x:v>
      </x:c>
      <x:c r="B22" t="n">
        <x:f>COUNTIFS('CRM outcomes'!$R$2:$R$101,"Accepted",'CRM outcomes'!$H$2:$H$101,"Unknown")</x:f>
        <x:v>0</x:v>
      </x:c>
      <x:c r="C22" s="5"/>
    </x:row>
    <x:row r="23">
      <x:c r="A23" t="str">
        <x:v>Qualification rate (resolved)</x:v>
      </x:c>
      <x:c r="B23" s="4" t="str">
        <x:f>IF(COUNTIFS('CRM outcomes'!$R$2:$R$101,"Accepted",'CRM outcomes'!$H$2:$H$101,"Yes")+COUNTIFS('CRM outcomes'!$R$2:$R$101,"Accepted",'CRM outcomes'!$H$2:$H$101,"No")=0,"",COUNTIFS('CRM outcomes'!$R$2:$R$101,"Accepted",'CRM outcomes'!$H$2:$H$101,"Yes")/(COUNTIFS('CRM outcomes'!$R$2:$R$101,"Accepted",'CRM outcomes'!$H$2:$H$101,"Yes")+COUNTIFS('CRM outcomes'!$R$2:$R$101,"Accepted",'CRM outcomes'!$H$2:$H$101,"No")))</x:f>
      </x:c>
      <x:c r="C23" s="5" t="str">
        <x:f>IF(COUNTIFS('CRM outcomes'!$R$2:$R$101,"Accepted",'CRM outcomes'!$H$2:$H$101,"Unknown")&gt;0,"PARTIAL_UNRESOLVED",IF(COUNTIFS('CRM outcomes'!$R$2:$R$101,"Accepted",'CRM outcomes'!$H$2:$H$101,"Yes")+COUNTIFS('CRM outcomes'!$R$2:$R$101,"Accepted",'CRM outcomes'!$H$2:$H$101,"No")=0,"UNAVAILABLE_ZERO_DENOMINATOR","READY"))</x:f>
        <x:v>UNAVAILABLE_ZERO_DENOMINATOR</x:v>
      </x:c>
    </x:row>
    <x:row r="24">
      <x:c r="A24" t="str">
        <x:v>Booked Yes</x:v>
      </x:c>
      <x:c r="B24" t="n">
        <x:f>COUNTIFS('CRM outcomes'!$R$2:$R$101,"Accepted",'CRM outcomes'!$J$2:$J$101,"Yes")</x:f>
        <x:v>0</x:v>
      </x:c>
      <x:c r="C24" s="5"/>
    </x:row>
    <x:row r="25">
      <x:c r="A25" t="str">
        <x:v>No</x:v>
      </x:c>
      <x:c r="B25" t="n">
        <x:f>COUNTIFS('CRM outcomes'!$R$2:$R$101,"Accepted",'CRM outcomes'!$J$2:$J$101,"No")</x:f>
        <x:v>0</x:v>
      </x:c>
      <x:c r="C25" s="5"/>
    </x:row>
    <x:row r="26">
      <x:c r="A26" t="str">
        <x:v>Unknown</x:v>
      </x:c>
      <x:c r="B26" t="n">
        <x:f>COUNTIFS('CRM outcomes'!$R$2:$R$101,"Accepted",'CRM outcomes'!$J$2:$J$101,"Unknown")</x:f>
        <x:v>0</x:v>
      </x:c>
      <x:c r="C26" s="5"/>
    </x:row>
    <x:row r="27">
      <x:c r="A27" t="str">
        <x:v>Booking rate (resolved)</x:v>
      </x:c>
      <x:c r="B27" s="4" t="str">
        <x:f>IF(COUNTIFS('CRM outcomes'!$R$2:$R$101,"Accepted",'CRM outcomes'!$J$2:$J$101,"Yes", 'CRM outcomes'!$H$2:$H$101,"Yes")+COUNTIFS('CRM outcomes'!$R$2:$R$101,"Accepted",'CRM outcomes'!$J$2:$J$101,"No", 'CRM outcomes'!$H$2:$H$101,"Yes")=0,"",COUNTIFS('CRM outcomes'!$R$2:$R$101,"Accepted",'CRM outcomes'!$J$2:$J$101,"Yes", 'CRM outcomes'!$H$2:$H$101,"Yes")/(COUNTIFS('CRM outcomes'!$R$2:$R$101,"Accepted",'CRM outcomes'!$J$2:$J$101,"Yes", 'CRM outcomes'!$H$2:$H$101,"Yes")+COUNTIFS('CRM outcomes'!$R$2:$R$101,"Accepted",'CRM outcomes'!$J$2:$J$101,"No", 'CRM outcomes'!$H$2:$H$101,"Yes")))</x:f>
      </x:c>
      <x:c r="C27" s="5" t="str">
        <x:f>IF(COUNTIFS('CRM outcomes'!$R$2:$R$101,"Accepted",'CRM outcomes'!$J$2:$J$101,"Unknown", 'CRM outcomes'!$H$2:$H$101,"Yes")&gt;0,"PARTIAL_UNRESOLVED",IF(COUNTIFS('CRM outcomes'!$R$2:$R$101,"Accepted",'CRM outcomes'!$J$2:$J$101,"Yes", 'CRM outcomes'!$H$2:$H$101,"Yes")+COUNTIFS('CRM outcomes'!$R$2:$R$101,"Accepted",'CRM outcomes'!$J$2:$J$101,"No", 'CRM outcomes'!$H$2:$H$101,"Yes")=0,"UNAVAILABLE_ZERO_DENOMINATOR","READY"))</x:f>
        <x:v>UNAVAILABLE_ZERO_DENOMINATOR</x:v>
      </x:c>
    </x:row>
    <x:row r="28">
      <x:c r="A28" t="str">
        <x:v>Held Yes</x:v>
      </x:c>
      <x:c r="B28" t="n">
        <x:f>COUNTIFS('CRM outcomes'!$R$2:$R$101,"Accepted",'CRM outcomes'!$L$2:$L$101,"Yes")</x:f>
        <x:v>0</x:v>
      </x:c>
      <x:c r="C28" s="5"/>
    </x:row>
    <x:row r="29">
      <x:c r="A29" t="str">
        <x:v>No</x:v>
      </x:c>
      <x:c r="B29" t="n">
        <x:f>COUNTIFS('CRM outcomes'!$R$2:$R$101,"Accepted",'CRM outcomes'!$L$2:$L$101,"No")</x:f>
        <x:v>0</x:v>
      </x:c>
      <x:c r="C29" s="5"/>
    </x:row>
    <x:row r="30">
      <x:c r="A30" t="str">
        <x:v>Unknown</x:v>
      </x:c>
      <x:c r="B30" t="n">
        <x:f>COUNTIFS('CRM outcomes'!$R$2:$R$101,"Accepted",'CRM outcomes'!$L$2:$L$101,"Unknown")</x:f>
        <x:v>0</x:v>
      </x:c>
      <x:c r="C30" s="5"/>
    </x:row>
    <x:row r="31">
      <x:c r="A31" t="str">
        <x:v>Show rate (resolved)</x:v>
      </x:c>
      <x:c r="B31" s="4" t="str">
        <x:f>IF(COUNTIFS('CRM outcomes'!$R$2:$R$101,"Accepted",'CRM outcomes'!$L$2:$L$101,"Yes", 'CRM outcomes'!$J$2:$J$101,"Yes")+COUNTIFS('CRM outcomes'!$R$2:$R$101,"Accepted",'CRM outcomes'!$L$2:$L$101,"No", 'CRM outcomes'!$J$2:$J$101,"Yes")=0,"",COUNTIFS('CRM outcomes'!$R$2:$R$101,"Accepted",'CRM outcomes'!$L$2:$L$101,"Yes", 'CRM outcomes'!$J$2:$J$101,"Yes")/(COUNTIFS('CRM outcomes'!$R$2:$R$101,"Accepted",'CRM outcomes'!$L$2:$L$101,"Yes", 'CRM outcomes'!$J$2:$J$101,"Yes")+COUNTIFS('CRM outcomes'!$R$2:$R$101,"Accepted",'CRM outcomes'!$L$2:$L$101,"No", 'CRM outcomes'!$J$2:$J$101,"Yes")))</x:f>
      </x:c>
      <x:c r="C31" s="5" t="str">
        <x:f>IF(COUNTIFS('CRM outcomes'!$R$2:$R$101,"Accepted",'CRM outcomes'!$L$2:$L$101,"Unknown", 'CRM outcomes'!$J$2:$J$101,"Yes")&gt;0,"PARTIAL_UNRESOLVED",IF(COUNTIFS('CRM outcomes'!$R$2:$R$101,"Accepted",'CRM outcomes'!$L$2:$L$101,"Yes", 'CRM outcomes'!$J$2:$J$101,"Yes")+COUNTIFS('CRM outcomes'!$R$2:$R$101,"Accepted",'CRM outcomes'!$L$2:$L$101,"No", 'CRM outcomes'!$J$2:$J$101,"Yes")=0,"UNAVAILABLE_ZERO_DENOMINATOR","READY"))</x:f>
        <x:v>UNAVAILABLE_ZERO_DENOMINATOR</x:v>
      </x:c>
    </x:row>
    <x:row r="32">
      <x:c r="A32" t="str">
        <x:v>Opportunity-stage Yes</x:v>
      </x:c>
      <x:c r="B32" t="n">
        <x:f>COUNTIFS('CRM outcomes'!$R$2:$R$101,"Accepted",'CRM outcomes'!$N$2:$N$101,"Yes")</x:f>
        <x:v>0</x:v>
      </x:c>
      <x:c r="C32" s="5"/>
    </x:row>
    <x:row r="33">
      <x:c r="A33" t="str">
        <x:v>No</x:v>
      </x:c>
      <x:c r="B33" t="n">
        <x:f>COUNTIFS('CRM outcomes'!$R$2:$R$101,"Accepted",'CRM outcomes'!$N$2:$N$101,"No")</x:f>
        <x:v>0</x:v>
      </x:c>
      <x:c r="C33" s="5"/>
    </x:row>
    <x:row r="34">
      <x:c r="A34" t="str">
        <x:v>Unknown</x:v>
      </x:c>
      <x:c r="B34" t="n">
        <x:f>COUNTIFS('CRM outcomes'!$R$2:$R$101,"Accepted",'CRM outcomes'!$N$2:$N$101,"Unknown")</x:f>
        <x:v>0</x:v>
      </x:c>
      <x:c r="C34" s="5"/>
    </x:row>
    <x:row r="35">
      <x:c r="A35" t="str">
        <x:v>Opportunity-stage rate (resolved)</x:v>
      </x:c>
      <x:c r="B35" s="4" t="str">
        <x:f>IF(COUNTIFS('CRM outcomes'!$R$2:$R$101,"Accepted",'CRM outcomes'!$N$2:$N$101,"Yes", 'CRM outcomes'!$L$2:$L$101,"Yes")+COUNTIFS('CRM outcomes'!$R$2:$R$101,"Accepted",'CRM outcomes'!$N$2:$N$101,"No", 'CRM outcomes'!$L$2:$L$101,"Yes")=0,"",COUNTIFS('CRM outcomes'!$R$2:$R$101,"Accepted",'CRM outcomes'!$N$2:$N$101,"Yes", 'CRM outcomes'!$L$2:$L$101,"Yes")/(COUNTIFS('CRM outcomes'!$R$2:$R$101,"Accepted",'CRM outcomes'!$N$2:$N$101,"Yes", 'CRM outcomes'!$L$2:$L$101,"Yes")+COUNTIFS('CRM outcomes'!$R$2:$R$101,"Accepted",'CRM outcomes'!$N$2:$N$101,"No", 'CRM outcomes'!$L$2:$L$101,"Yes")))</x:f>
      </x:c>
      <x:c r="C35" s="5" t="str">
        <x:f>IF(COUNTIFS('CRM outcomes'!$R$2:$R$101,"Accepted",'CRM outcomes'!$N$2:$N$101,"Unknown", 'CRM outcomes'!$L$2:$L$101,"Yes")&gt;0,"PARTIAL_UNRESOLVED",IF(COUNTIFS('CRM outcomes'!$R$2:$R$101,"Accepted",'CRM outcomes'!$N$2:$N$101,"Yes", 'CRM outcomes'!$L$2:$L$101,"Yes")+COUNTIFS('CRM outcomes'!$R$2:$R$101,"Accepted",'CRM outcomes'!$N$2:$N$101,"No", 'CRM outcomes'!$L$2:$L$101,"Yes")=0,"UNAVAILABLE_ZERO_DENOMINATOR","READY"))</x:f>
        <x:v>UNAVAILABLE_ZERO_DENOMINATOR</x:v>
      </x:c>
    </x:row>
    <x:row r="36">
      <x:c r="A36" t="str">
        <x:v>Unresolved share</x:v>
      </x:c>
      <x:c r="B36" s="4" t="str">
        <x:f>IF(B17=0,"",SUM('CRM outcomes'!$U$2:$U$101)/B17)</x:f>
      </x:c>
      <x:c r="C36" s="5"/>
    </x:row>
    <x:row r="37">
      <x:c r="A37" t="str">
        <x:v>Outcome maturity days</x:v>
      </x:c>
      <x:c r="B37" t="str">
        <x:f>IF(OR('Report setup'!$B$9="",'Report setup'!$B$8=""),"",DATEVALUE('Report setup'!$B$9)-DATEVALUE('Report setup'!$B$8))</x:f>
      </x:c>
      <x:c r="C37" s="5"/>
    </x:row>
    <x:row r="38">
      <x:c r="A38" t="str">
        <x:v>Cost per qualified lead</x:v>
      </x:c>
      <x:c r="B38" s="6" t="str">
        <x:f>IF(OR('Decision'!B2&lt;&gt;"Ready",B19&lt;&gt;1,B37&lt;'Report setup'!$B$21,B22+B26+B30+B34&gt;0,B20=0),"",B7/B20)</x:f>
      </x:c>
      <x:c r="C38" s="5" t="str">
        <x:f>IF(NOT(AND('Decision'!B2="Ready",B19=1,B37&gt;='Report setup'!$B$21,B22+B26+B30+B34=0)),"PARTIAL_NOT_DECISION_READY",IF(B20=0,"UNAVAILABLE_ZERO_DENOMINATOR","READY"))</x:f>
        <x:v>PARTIAL_NOT_DECISION_READY</x:v>
      </x:c>
    </x:row>
    <x:row r="39">
      <x:c r="A39" t="str">
        <x:v>Cost per held lead</x:v>
      </x:c>
      <x:c r="B39" s="6" t="str">
        <x:f>IF(OR('Decision'!B2&lt;&gt;"Ready",B19&lt;&gt;1,B37&lt;'Report setup'!$B$21,B22+B26+B30+B34&gt;0,B28=0),"",B7/B28)</x:f>
      </x:c>
      <x:c r="C39" s="5" t="str">
        <x:f>IF(NOT(AND('Decision'!B2="Ready",B19=1,B37&gt;='Report setup'!$B$21,B22+B26+B30+B34=0)),"PARTIAL_NOT_DECISION_READY",IF(B28=0,"UNAVAILABLE_ZERO_DENOMINATOR","READY"))</x:f>
        <x:v>PARTIAL_NOT_DECISION_READY</x:v>
      </x:c>
    </x:row>
    <x:row r="40">
      <x:c r="A40" t="str">
        <x:v>Cost per opportunity-stage lead</x:v>
      </x:c>
      <x:c r="B40" s="6" t="str">
        <x:f>IF(OR('Decision'!B2&lt;&gt;"Ready",B19&lt;&gt;1,B37&lt;'Report setup'!$B$21,B22+B26+B30+B34&gt;0,B32=0),"",B7/B32)</x:f>
      </x:c>
      <x:c r="C40" s="5" t="str">
        <x:f>IF(NOT(AND('Decision'!B2="Ready",B19=1,B37&gt;='Report setup'!$B$21,B22+B26+B30+B34=0)),"PARTIAL_NOT_DECISION_READY",IF(B32=0,"UNAVAILABLE_ZERO_DENOMINATOR","READY"))</x:f>
        <x:v>PARTIAL_NOT_DECISION_READY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Pr>
    <x:pageSetUpPr fitToPage="1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4" hidden="0" customWidth="1"/>
    <x:col min="2" max="2" width="104" hidden="0" customWidth="1"/>
  </x:cols>
  <x:sheetData>
    <x:row r="1" ht="27" customHeight="1">
      <x:c r="A1" s="2" t="str">
        <x:v>Decision summary</x:v>
      </x:c>
      <x:c r="B1" s="2" t="str">
        <x:v>Value</x:v>
      </x:c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t="str">
        <x:v>Report readiness</x:v>
      </x:c>
      <x:c r="B2" t="str">
        <x:f>IF(OR(OR((COUNTIF('Diagnostics'!$D$2:$D$32,"MISSING_OR_PLACEHOLDER")+COUNTIF('Diagnostics'!$D$2:$D$32,"INVALID_THRESHOLD")+COUNTIF('Diagnostics'!$D$2:$D$32,"INVALID_DATE")+COUNTIF('Diagnostics'!$D$2:$D$32,"OUT_OF_SCOPE_GRAIN")+COUNTIF('Diagnostics'!$D$2:$D$32,"OUT_OF_SCOPE_BREAKDOWN")+COUNTIF('Diagnostics'!$D$2:$D$32,"INVALID_STAGE_CHOICE")+COUNTIF('Diagnostics'!$D$2:$D$32,"REVERSED_WINDOW")+COUNTIF('Diagnostics'!$D$2:$D$32,"MISMATCHED_COHORT")+COUNTIF('Diagnostics'!$D$2:$D$32,"CUTOFF_BEFORE_COHORT_END"))&gt;0,'Funnel'!B4=0,'Funnel'!B15=0,'Funnel'!B6&gt;0,'Funnel'!B18&gt;0,COUNTIF('Mappings'!$D$2:$D$101,"Held")&gt;0,COUNTA('Meta import'!$A$102:$A$1000)&gt;0,COUNTA('CRM outcomes'!$A$102:$A$1000)&gt;0,COUNTA('Mappings'!$A$102:$A$1000)&gt;0),'Funnel'!B37&lt;'Report setup'!$B$21,'Funnel'!B19&lt;'Report setup'!$B$19,'Funnel'!B36&gt;'Report setup'!$B$20),"Hold","Ready")</x:f>
        <x:v>Hold</x:v>
      </x:c>
    </x:row>
    <x:row r="3">
      <x:c r="A3" t="str">
        <x:v>Decision category</x:v>
      </x:c>
      <x:c r="B3" t="str">
        <x:f>IF(OR((COUNTIF('Diagnostics'!$D$2:$D$32,"MISSING_OR_PLACEHOLDER")+COUNTIF('Diagnostics'!$D$2:$D$32,"INVALID_THRESHOLD")+COUNTIF('Diagnostics'!$D$2:$D$32,"INVALID_DATE")+COUNTIF('Diagnostics'!$D$2:$D$32,"OUT_OF_SCOPE_GRAIN")+COUNTIF('Diagnostics'!$D$2:$D$32,"OUT_OF_SCOPE_BREAKDOWN")+COUNTIF('Diagnostics'!$D$2:$D$32,"INVALID_STAGE_CHOICE")+COUNTIF('Diagnostics'!$D$2:$D$32,"REVERSED_WINDOW")+COUNTIF('Diagnostics'!$D$2:$D$32,"MISMATCHED_COHORT")+COUNTIF('Diagnostics'!$D$2:$D$32,"CUTOFF_BEFORE_COHORT_END"))&gt;0,'Funnel'!B4=0,'Funnel'!B15=0,'Funnel'!B6&gt;0,'Funnel'!B18&gt;0,COUNTIF('Mappings'!$D$2:$D$101,"Held")&gt;0,COUNTA('Meta import'!$A$102:$A$1000)&gt;0,COUNTA('CRM outcomes'!$A$102:$A$1000)&gt;0,COUNTA('Mappings'!$A$102:$A$1000)&gt;0),"FIX_MEASUREMENT_FIRST",IF('Funnel'!B37&lt;'Report setup'!$B$21,"HOLD_FOR_MATURITY",IF(OR('Funnel'!B19&lt;'Report setup'!$B$19,'Funnel'!B36&gt;'Report setup'!$B$20),"FIX_MEASUREMENT_FIRST",IF(AND('Funnel'!B7&gt;='Report setup'!$B$27,IF('Report setup'!$B$28="qualified",'Funnel'!B20,IF('Report setup'!$B$28="held",'Funnel'!B28,'Funnel'!B32))&lt;'Report setup'!$B$29),"STOP_OR_REDESIGN",IF(AND('Funnel'!B20+'Funnel'!B21&gt;='Report setup'!$B$22,'Funnel'!B23&lt;'Report setup'!$B$24),"FIX_QUALIFICATION_OR_OFFER",IF(AND(COUNTIFS('CRM outcomes'!$R$2:$R$101,"Accepted",'CRM outcomes'!$J$2:$J$101,"Yes",'CRM outcomes'!$L$2:$L$101,"Yes")+COUNTIFS('CRM outcomes'!$R$2:$R$101,"Accepted",'CRM outcomes'!$J$2:$J$101,"Yes",'CRM outcomes'!$L$2:$L$101,"No")&gt;='Report setup'!$B$23,'Funnel'!B31&lt;'Report setup'!$B$25),"FIX_FOLLOW_UP",IF(AND('Funnel'!B12&lt;'Report setup'!$B$26,'Funnel'!B20+'Funnel'!B21&lt;'Report setup'!$B$22),"REVIEW_CREATIVE_OR_DELIVERY","CONTINUE_BOUNDED_TEST")))))))</x:f>
        <x:v>FIX_MEASUREMENT_FIRST</x:v>
      </x:c>
    </x:row>
    <x:row r="4">
      <x:c r="A4" t="str">
        <x:v>Evidence</x:v>
      </x:c>
      <x:c r="B4" s="3" t="str">
        <x:f>IF('Report setup'!$B$32="","",'Report setup'!$B$32)</x:f>
      </x:c>
    </x:row>
    <x:row r="5">
      <x:c r="A5" t="str">
        <x:v>Uncertainty</x:v>
      </x:c>
      <x:c r="B5" s="3" t="str">
        <x:f>IF(B2="Hold","Repair held rows and unresolved evidence before a campaign decision.","Aggregate comparison does not prove causal lift.")</x:f>
        <x:v>Repair held rows and unresolved evidence before a campaign decision.</x:v>
      </x:c>
    </x:row>
    <x:row r="6">
      <x:c r="A6" t="str">
        <x:v>Owner</x:v>
      </x:c>
      <x:c r="B6" s="3" t="str">
        <x:f>IF('Report setup'!$B$30="","",'Report setup'!$B$30)</x:f>
      </x:c>
    </x:row>
    <x:row r="7">
      <x:c r="A7" t="str">
        <x:v>Due date</x:v>
      </x:c>
      <x:c r="B7" s="3" t="str">
        <x:f>IF('Report setup'!$B$31="","",'Report setup'!$B$31)</x:f>
      </x:c>
    </x:row>
    <x:row r="8">
      <x:c r="A8" t="str">
        <x:v>Next action</x:v>
      </x:c>
      <x:c r="B8" s="3" t="str">
        <x:f>IF(B2="Hold","Resolve Diagnostics and rerun the report.","Review the category against the cited source rows.")</x:f>
        <x:v>Resolve Diagnostics and rerun the report.</x:v>
      </x:c>
    </x:row>
    <x:row r="9">
      <x:c r="A9" t="str">
        <x:v>Delivery window</x:v>
      </x:c>
      <x:c r="B9" s="3" t="str">
        <x:f>IF(OR('Report setup'!$B$5="",'Report setup'!$B$6=""),"",'Report setup'!$B$5&amp;" to "&amp;'Report setup'!$B$6)</x:f>
      </x:c>
    </x:row>
    <x:row r="10">
      <x:c r="A10" t="str">
        <x:v>CRM cohort and cutoff</x:v>
      </x:c>
      <x:c r="B10" s="3" t="str">
        <x:f>IF(OR('Report setup'!$B$7="",'Report setup'!$B$8="",'Report setup'!$B$9=""),"",'Report setup'!$B$7&amp;" to "&amp;'Report setup'!$B$8&amp;"; cutoff "&amp;'Report setup'!$B$9)</x:f>
      </x:c>
    </x:row>
    <x:row r="11" ht="26" customHeight="1">
      <x:c r="A11" t="str">
        <x:v>Accepted Meta source rows</x:v>
      </x:c>
      <x:c r="B11" s="3" t="str">
        <x:f>_xlfn.TEXTJOIN(", ",TRUE,'Meta import'!$U$2:$U$101)</x:f>
      </x:c>
    </x:row>
    <x:row r="12" ht="26" customHeight="1">
      <x:c r="A12" t="str">
        <x:v>Held Meta source rows</x:v>
      </x:c>
      <x:c r="B12" s="3" t="str">
        <x:f>_xlfn.TEXTJOIN(", ",TRUE,'Meta import'!$V$2:$V$101)</x:f>
      </x:c>
    </x:row>
    <x:row r="13" ht="26" customHeight="1">
      <x:c r="A13" t="str">
        <x:v>Accepted CRM source rows</x:v>
      </x:c>
      <x:c r="B13" s="3" t="str">
        <x:f>_xlfn.TEXTJOIN(", ",TRUE,'CRM outcomes'!$V$2:$V$101)</x:f>
      </x:c>
    </x:row>
    <x:row r="14" ht="26" customHeight="1">
      <x:c r="A14" t="str">
        <x:v>Held CRM source rows</x:v>
      </x:c>
      <x:c r="B14" s="3" t="str">
        <x:f>_xlfn.TEXTJOIN(", ",TRUE,'CRM outcomes'!$W$2:$W$101)</x:f>
      </x:c>
    </x:row>
    <x:row r="15" ht="92" customHeight="1">
      <x:c r="A15" t="str">
        <x:v>Diagnostics</x:v>
      </x:c>
      <x:c r="B15" s="3" t="str">
        <x:f>IF(COUNTIF('Diagnostics'!$D$2:$D$1035,"MISSING_OR_PLACEHOLDER")+COUNTIF('Diagnostics'!$D$2:$D$1035,"INVALID_THRESHOLD")+COUNTIF('Diagnostics'!$D$2:$D$1035,"INVALID_DATE")+COUNTIF('Diagnostics'!$D$2:$D$1035,"OUT_OF_SCOPE_GRAIN")+COUNTIF('Diagnostics'!$D$2:$D$1035,"OUT_OF_SCOPE_BREAKDOWN")+COUNTIF('Diagnostics'!$D$2:$D$1035,"INVALID_STAGE_CHOICE")+COUNTIF('Diagnostics'!$D$2:$D$1035,"REVERSED_WINDOW")+COUNTIF('Diagnostics'!$D$2:$D$1035,"MISMATCHED_COHORT")+COUNTIF('Diagnostics'!$D$2:$D$1035,"CUTOFF_BEFORE_COHORT_END")+COUNTIF('Diagnostics'!$D$2:$D$1035,"DUPLICATE_SOURCE_ROW_ID")+COUNTIF('Diagnostics'!$D$2:$D$1035,"DUPLICATE_GRAIN_GROUP")+COUNTIF('Diagnostics'!$D$2:$D$1035,"MIXED_ACCOUNT")+COUNTIF('Diagnostics'!$D$2:$D$1035,"MIXED_CURRENCY")+COUNTIF('Diagnostics'!$D$2:$D$1035,"OUT_OF_SCOPE_WINDOW")+COUNTIF('Diagnostics'!$D$2:$D$1035,"MIXED_ACTION")+COUNTIF('Diagnostics'!$D$2:$D$1035,"INVALID_NUMERIC")+COUNTIF('Diagnostics'!$D$2:$D$1035,"NEGATIVE_VALUE")+COUNTIF('Diagnostics'!$D$2:$D$1035,"CLICKS_EXCEED_IMPRESSIONS")+COUNTIF('Diagnostics'!$D$2:$D$1035,"DUPLICATE_CRM_KEY")+COUNTIF('Diagnostics'!$D$2:$D$1035,"OUTSIDE_COHORT")+COUNTIF('Diagnostics'!$D$2:$D$1035,"INVALID_STAGE_STATE")+COUNTIF('Diagnostics'!$D$2:$D$1035,"STAGE_STATE_OR_ORDER")+COUNTIF('Diagnostics'!$D$2:$D$1035,"ACCOUNT_MISMATCH")+COUNTIF('Diagnostics'!$D$2:$D$1035,"UNMATCHED_OR_AMBIGUOUS_AD")+COUNTIF('Diagnostics'!$D$2:$D$1035,"MISSING_OR_DUPLICATE_MAPPING")+COUNTIF('Diagnostics'!$D$2:$D$1035,"METHOD_NOT_PROVENANCE")+COUNTIF('Diagnostics'!$D$2:$D$1035,"MAPPING_EVIDENCE")+COUNTIF('Diagnostics'!$D$2:$D$1035,"ORPHAN_MAPPING")+COUNTIF('Diagnostics'!$D$2:$D$1035,"PARENT_NOT_YES")+COUNTIF('Diagnostics'!$D$2:$D$1035,"CHILD_OF_NO_MUST_BE_NO")+COUNTIF('Diagnostics'!$D$2:$D$1035,"INVALID_YES_TIMESTAMP")+COUNTIF('Diagnostics'!$D$2:$D$1035,"IMPOSSIBLE_STAGE_ORDER")+COUNTIF('Diagnostics'!$D$2:$D$1035,"EMPTY_SOURCE")=0,"No held diagnostics",(COUNTIF('Diagnostics'!$D$2:$D$1035,"MISSING_OR_PLACEHOLDER")+COUNTIF('Diagnostics'!$D$2:$D$1035,"INVALID_THRESHOLD")+COUNTIF('Diagnostics'!$D$2:$D$1035,"INVALID_DATE")+COUNTIF('Diagnostics'!$D$2:$D$1035,"OUT_OF_SCOPE_GRAIN")+COUNTIF('Diagnostics'!$D$2:$D$1035,"OUT_OF_SCOPE_BREAKDOWN")+COUNTIF('Diagnostics'!$D$2:$D$1035,"INVALID_STAGE_CHOICE")+COUNTIF('Diagnostics'!$D$2:$D$1035,"REVERSED_WINDOW")+COUNTIF('Diagnostics'!$D$2:$D$1035,"MISMATCHED_COHORT")+COUNTIF('Diagnostics'!$D$2:$D$1035,"CUTOFF_BEFORE_COHORT_END")+COUNTIF('Diagnostics'!$D$2:$D$1035,"DUPLICATE_SOURCE_ROW_ID")+COUNTIF('Diagnostics'!$D$2:$D$1035,"DUPLICATE_GRAIN_GROUP")+COUNTIF('Diagnostics'!$D$2:$D$1035,"MIXED_ACCOUNT")+COUNTIF('Diagnostics'!$D$2:$D$1035,"MIXED_CURRENCY")+COUNTIF('Diagnostics'!$D$2:$D$1035,"OUT_OF_SCOPE_WINDOW")+COUNTIF('Diagnostics'!$D$2:$D$1035,"MIXED_ACTION")+COUNTIF('Diagnostics'!$D$2:$D$1035,"INVALID_NUMERIC")+COUNTIF('Diagnostics'!$D$2:$D$1035,"NEGATIVE_VALUE")+COUNTIF('Diagnostics'!$D$2:$D$1035,"CLICKS_EXCEED_IMPRESSIONS")+COUNTIF('Diagnostics'!$D$2:$D$1035,"DUPLICATE_CRM_KEY")+COUNTIF('Diagnostics'!$D$2:$D$1035,"OUTSIDE_COHORT")+COUNTIF('Diagnostics'!$D$2:$D$1035,"INVALID_STAGE_STATE")+COUNTIF('Diagnostics'!$D$2:$D$1035,"STAGE_STATE_OR_ORDER")+COUNTIF('Diagnostics'!$D$2:$D$1035,"ACCOUNT_MISMATCH")+COUNTIF('Diagnostics'!$D$2:$D$1035,"UNMATCHED_OR_AMBIGUOUS_AD")+COUNTIF('Diagnostics'!$D$2:$D$1035,"MISSING_OR_DUPLICATE_MAPPING")+COUNTIF('Diagnostics'!$D$2:$D$1035,"METHOD_NOT_PROVENANCE")+COUNTIF('Diagnostics'!$D$2:$D$1035,"MAPPING_EVIDENCE")+COUNTIF('Diagnostics'!$D$2:$D$1035,"ORPHAN_MAPPING")+COUNTIF('Diagnostics'!$D$2:$D$1035,"PARENT_NOT_YES")+COUNTIF('Diagnostics'!$D$2:$D$1035,"CHILD_OF_NO_MUST_BE_NO")+COUNTIF('Diagnostics'!$D$2:$D$1035,"INVALID_YES_TIMESTAMP")+COUNTIF('Diagnostics'!$D$2:$D$1035,"IMPOSSIBLE_STAGE_ORDER")+COUNTIF('Diagnostics'!$D$2:$D$1035,"EMPTY_SOURCE"))&amp;" held: "&amp;_xlfn.TEXTJOIN("; ",TRUE,'Diagnostics'!$G$2:$G$1035))</x:f>
        <x:v>33 held: Report setup account_id MISSING_OR_PLACEHOLDER; Report setup currency MISSING_OR_PLACEHOLDER; Report setup account_timezone MISSING_OR_PLACEHOLDER; Report setup delivery_date_start MISSING_OR_PLACEHOLDER; Report setup delivery_date_stop MISSING_OR_PLACEHOLDER; Report setup crm_cohort_start MISSING_OR_PLACEHOLDER; Report setup crm_cohort_stop MISSING_OR_PLACEHOLDER; Report setup outcome_cutoff MISSING_OR_PLACEHOLDER; Report setup meta_extracted_at MISSING_OR_PLACEHOLDER; Report setup crm_extracted_at MISSING_OR_PLACEHOLDER; Report setup report_grain MISSING_OR_PLACEHOLDER; Report setup breakdown_contract MISSING_OR_PLACEHOLDER; Report setup platform_action_name MISSING_OR_PLACEHOLDER; Report setup qualified_definition MISSING_OR_PLACEHOLDER; Report setup booked_definition MISSING_OR_PLACEHOLDER; Report setup held_definition MISSING_OR_PLACEHOLDER; Report setup opportunity_definition MISSING_OR_PLACEHOLDER; Report setup minimum_join_coverage MISSING_OR_PLACEHOLDER; Report setup maximum_unresolved_share MISSING_OR_PLACEHOLDER; Report setup outcome_maturity_days MISSING_OR_PLACEHOLDER; Report setup minimum_resolved_crm_records MISSING_OR_PLACEHOLDER; Report setup minimum_resolved_booked_records MISSING_OR_PLACEHOLDER; Report setup minimum_qualification_rate MISSING_OR_PLACEHOLDER; Report setup minimum_show_rate MISSING_OR_PLACEHOLDER; Report setup minimum_ctr_for_delivery_review MISSING_OR_PLACEHOLDER; Report setup spend_evidence_boundary MISSING_OR_PLACEHOLDER; Report setup required_downstream_stage MISSING_OR_PLACEHOLDER; Report setup required_downstream_count MISSING_OR_PLACEHOLDER; Report setup decision_owner MISSING_OR_PLACEHOLDER; Report setup decision_due_date MISSING_OR_PLACEHOLDER; Report setup policy_evidence_reference MISSING_OR_PLACEHOLDER; Meta import source_row_id EMPTY_SOURCE; CRM outcomes source_row_id EMPTY_SOURCE</x:v>
      </x:c>
    </x:row>
  </x:sheetData>
  <x:pageMargins left="0.7" right="0.7" top="0.75" bottom="0.75" header="0.3" footer="0.3"/>
  <x:pageSetup paperSize="9" orientation="landscape" fitToWidth="1" fitToHeight="1"/>
</x:worksheet>
</file>

<file path=xl/worksheets/sheet9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8" hidden="0" customWidth="1"/>
    <x:col min="2" max="2" width="87" hidden="0" customWidth="1"/>
  </x:cols>
  <x:sheetData>
    <x:row r="1" ht="27" customHeight="1">
      <x:c r="A1" s="2" t="str">
        <x:v>Field or state</x:v>
      </x:c>
      <x:c r="B1" s="2" t="str">
        <x:v>Accepted value and behavior</x:v>
      </x:c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t="str">
        <x:v>Blank</x:v>
      </x:c>
      <x:c r="B2" t="str">
        <x:v>Missing input; required blanks hold.</x:v>
      </x:c>
    </x:row>
    <x:row r="3">
      <x:c r="A3" t="str">
        <x:v>Zero</x:v>
      </x:c>
      <x:c r="B3" t="str">
        <x:v>Typed numeric zero means measured none.</x:v>
      </x:c>
    </x:row>
    <x:row r="4">
      <x:c r="A4" t="str">
        <x:v>Unknown</x:v>
      </x:c>
      <x:c r="B4" t="str">
        <x:v>Only stage state and matching timestamp; requires evidence.</x:v>
      </x:c>
    </x:row>
    <x:row r="5">
      <x:c r="A5" t="str">
        <x:v>Not applicable</x:v>
      </x:c>
      <x:c r="B5" t="str">
        <x:v>Only a No stage timestamp.</x:v>
      </x:c>
    </x:row>
    <x:row r="6">
      <x:c r="A6" t="str">
        <x:v>Accepted</x:v>
      </x:c>
      <x:c r="B6" t="str">
        <x:v>Row passes applicable v1 checks.</x:v>
      </x:c>
    </x:row>
    <x:row r="7">
      <x:c r="A7" t="str">
        <x:v>Held</x:v>
      </x:c>
      <x:c r="B7" t="str">
        <x:v>Row fails a diagnostic and is excluded from accepted metrics.</x:v>
      </x:c>
    </x:row>
    <x:row r="8">
      <x:c r="A8" t="str">
        <x:v>Meta grain</x:v>
      </x:c>
      <x:c r="B8" t="str">
        <x:v>One full-window ad row; key account_id + ad_id + date_start + date_stop.</x:v>
      </x:c>
    </x:row>
    <x:row r="9">
      <x:c r="A9" t="str">
        <x:v>CRM population</x:v>
      </x:c>
      <x:c r="B9" t="str">
        <x:v>One unique record per crm_record_id; eligible cohort includes unmatched records.</x:v>
      </x:c>
    </x:row>
    <x:row r="10">
      <x:c r="A10" t="str">
        <x:v>Mapping</x:v>
      </x:c>
      <x:c r="B10" t="str">
        <x:v>One mapping per CRM record, with method and source reference.</x:v>
      </x:c>
    </x:row>
    <x:row r="11">
      <x:c r="A11" t="str">
        <x:v>Rate denominators</x:v>
      </x:c>
      <x:c r="B11" t="str">
        <x:v>Zero produces UNAVAILABLE_ZERO_DENOMINATOR; Unknown child produces PARTIAL_UNRESOLVED.</x:v>
      </x:c>
    </x:row>
    <x:row r="12">
      <x:c r="A12" t="str">
        <x:v>Cost per CRM stage</x:v>
      </x:c>
      <x:c r="B12" t="str">
        <x:v>Only decision-ready at full join coverage, mature window and resolved stages.</x:v>
      </x:c>
    </x:row>
    <x:row r="13">
      <x:c r="A13" t="str">
        <x:v>Setup: account_id</x:v>
      </x:c>
      <x:c r="B13" t="str">
        <x:v>Required text ID. All Meta and captured CRM account IDs must match.</x:v>
      </x:c>
    </x:row>
    <x:row r="14">
      <x:c r="A14" t="str">
        <x:v>Setup: currency</x:v>
      </x:c>
      <x:c r="B14" t="str">
        <x:v>Required ISO currency code. Every Meta row must match.</x:v>
      </x:c>
    </x:row>
    <x:row r="15">
      <x:c r="A15" t="str">
        <x:v>Setup: account_timezone</x:v>
      </x:c>
      <x:c r="B15" t="str">
        <x:v>Required IANA account timezone for local calendar dates.</x:v>
      </x:c>
    </x:row>
    <x:row r="16">
      <x:c r="A16" t="str">
        <x:v>Setup: delivery_date_start</x:v>
      </x:c>
      <x:c r="B16" t="str">
        <x:v>Required ISO local date; start/stop are inclusive and cutoff follows cohort stop.</x:v>
      </x:c>
    </x:row>
    <x:row r="17">
      <x:c r="A17" t="str">
        <x:v>Setup: delivery_date_stop</x:v>
      </x:c>
      <x:c r="B17" t="str">
        <x:v>Required ISO local date; start/stop are inclusive and cutoff follows cohort stop.</x:v>
      </x:c>
    </x:row>
    <x:row r="18">
      <x:c r="A18" t="str">
        <x:v>Setup: crm_cohort_start</x:v>
      </x:c>
      <x:c r="B18" t="str">
        <x:v>Required ISO local date; start/stop are inclusive and cutoff follows cohort stop.</x:v>
      </x:c>
    </x:row>
    <x:row r="19">
      <x:c r="A19" t="str">
        <x:v>Setup: crm_cohort_stop</x:v>
      </x:c>
      <x:c r="B19" t="str">
        <x:v>Required ISO local date; start/stop are inclusive and cutoff follows cohort stop.</x:v>
      </x:c>
    </x:row>
    <x:row r="20">
      <x:c r="A20" t="str">
        <x:v>Setup: outcome_cutoff</x:v>
      </x:c>
      <x:c r="B20" t="str">
        <x:v>Required ISO local date; start/stop are inclusive and cutoff follows cohort stop.</x:v>
      </x:c>
    </x:row>
    <x:row r="21">
      <x:c r="A21" t="str">
        <x:v>Setup: meta_extracted_at</x:v>
      </x:c>
      <x:c r="B21" t="str">
        <x:v>Required ISO local date; start/stop are inclusive and cutoff follows cohort stop.</x:v>
      </x:c>
    </x:row>
    <x:row r="22">
      <x:c r="A22" t="str">
        <x:v>Setup: crm_extracted_at</x:v>
      </x:c>
      <x:c r="B22" t="str">
        <x:v>Required ISO local date; start/stop are inclusive and cutoff follows cohort stop.</x:v>
      </x:c>
    </x:row>
    <x:row r="23">
      <x:c r="A23" t="str">
        <x:v>Setup: report_grain</x:v>
      </x:c>
      <x:c r="B23" t="str">
        <x:v>Required exact value ad_window.</x:v>
      </x:c>
    </x:row>
    <x:row r="24">
      <x:c r="A24" t="str">
        <x:v>Setup: breakdown_contract</x:v>
      </x:c>
      <x:c r="B24" t="str">
        <x:v>Required exact value none.</x:v>
      </x:c>
    </x:row>
    <x:row r="25">
      <x:c r="A25" t="str">
        <x:v>Setup: platform_action_name</x:v>
      </x:c>
      <x:c r="B25" t="str">
        <x:v>Required one named Meta action; every Meta row must match.</x:v>
      </x:c>
    </x:row>
    <x:row r="26">
      <x:c r="A26" t="str">
        <x:v>Setup: qualified_definition</x:v>
      </x:c>
      <x:c r="B26" t="str">
        <x:v>Required written stage definition; no placeholder.</x:v>
      </x:c>
    </x:row>
    <x:row r="27">
      <x:c r="A27" t="str">
        <x:v>Setup: booked_definition</x:v>
      </x:c>
      <x:c r="B27" t="str">
        <x:v>Required written stage definition; no placeholder.</x:v>
      </x:c>
    </x:row>
    <x:row r="28">
      <x:c r="A28" t="str">
        <x:v>Setup: held_definition</x:v>
      </x:c>
      <x:c r="B28" t="str">
        <x:v>Required written stage definition; no placeholder.</x:v>
      </x:c>
    </x:row>
    <x:row r="29">
      <x:c r="A29" t="str">
        <x:v>Setup: opportunity_definition</x:v>
      </x:c>
      <x:c r="B29" t="str">
        <x:v>Required written stage definition; no placeholder.</x:v>
      </x:c>
    </x:row>
    <x:row r="30">
      <x:c r="A30" t="str">
        <x:v>Setup: minimum_join_coverage</x:v>
      </x:c>
      <x:c r="B30" t="str">
        <x:v>Required numeric fraction from 0 to 1; zero is measured zero, blank is missing.</x:v>
      </x:c>
    </x:row>
    <x:row r="31">
      <x:c r="A31" t="str">
        <x:v>Setup: maximum_unresolved_share</x:v>
      </x:c>
      <x:c r="B31" t="str">
        <x:v>Required numeric fraction from 0 to 1; zero is measured zero, blank is missing.</x:v>
      </x:c>
    </x:row>
    <x:row r="32">
      <x:c r="A32" t="str">
        <x:v>Setup: outcome_maturity_days</x:v>
      </x:c>
      <x:c r="B32" t="str">
        <x:v>Required non-negative integer; minimum sample fields must be positive.</x:v>
      </x:c>
    </x:row>
    <x:row r="33">
      <x:c r="A33" t="str">
        <x:v>Setup: minimum_resolved_crm_records</x:v>
      </x:c>
      <x:c r="B33" t="str">
        <x:v>Required non-negative integer; minimum sample fields must be positive.</x:v>
      </x:c>
    </x:row>
    <x:row r="34">
      <x:c r="A34" t="str">
        <x:v>Setup: minimum_resolved_booked_records</x:v>
      </x:c>
      <x:c r="B34" t="str">
        <x:v>Required non-negative integer; minimum sample fields must be positive.</x:v>
      </x:c>
    </x:row>
    <x:row r="35">
      <x:c r="A35" t="str">
        <x:v>Setup: minimum_qualification_rate</x:v>
      </x:c>
      <x:c r="B35" t="str">
        <x:v>Required numeric fraction from 0 to 1; zero is measured zero, blank is missing.</x:v>
      </x:c>
    </x:row>
    <x:row r="36">
      <x:c r="A36" t="str">
        <x:v>Setup: minimum_show_rate</x:v>
      </x:c>
      <x:c r="B36" t="str">
        <x:v>Required numeric fraction from 0 to 1; zero is measured zero, blank is missing.</x:v>
      </x:c>
    </x:row>
    <x:row r="37">
      <x:c r="A37" t="str">
        <x:v>Setup: minimum_ctr_for_delivery_review</x:v>
      </x:c>
      <x:c r="B37" t="str">
        <x:v>Required non-placeholder setup value.</x:v>
      </x:c>
    </x:row>
    <x:row r="38">
      <x:c r="A38" t="str">
        <x:v>Setup: spend_evidence_boundary</x:v>
      </x:c>
      <x:c r="B38" t="str">
        <x:v>Required non-negative currency amount; zero is allowed.</x:v>
      </x:c>
    </x:row>
    <x:row r="39">
      <x:c r="A39" t="str">
        <x:v>Setup: required_downstream_stage</x:v>
      </x:c>
      <x:c r="B39" t="str">
        <x:v>Required one of qualified, held, opportunity_stage.</x:v>
      </x:c>
    </x:row>
    <x:row r="40">
      <x:c r="A40" t="str">
        <x:v>Setup: required_downstream_count</x:v>
      </x:c>
      <x:c r="B40" t="str">
        <x:v>Required non-negative integer; minimum sample fields must be positive.</x:v>
      </x:c>
    </x:row>
    <x:row r="41">
      <x:c r="A41" t="str">
        <x:v>Setup: decision_owner</x:v>
      </x:c>
      <x:c r="B41" t="str">
        <x:v>Required non-placeholder owner for the next decision.</x:v>
      </x:c>
    </x:row>
    <x:row r="42">
      <x:c r="A42" t="str">
        <x:v>Setup: decision_due_date</x:v>
      </x:c>
      <x:c r="B42" t="str">
        <x:v>Required ISO local date for the next decision.</x:v>
      </x:c>
    </x:row>
    <x:row r="43">
      <x:c r="A43" t="str">
        <x:v>Setup: policy_evidence_reference</x:v>
      </x:c>
      <x:c r="B43" t="str">
        <x:v>Required inspectable, non-placeholder policy source.</x:v>
      </x:c>
    </x:row>
    <x:row r="44">
      <x:c r="A44" t="str">
        <x:v>Meta: source_row_id</x:v>
      </x:c>
      <x:c r="B44" t="str">
        <x:v>Required stable text row ID; no duplicate source IDs.</x:v>
      </x:c>
    </x:row>
    <x:row r="45">
      <x:c r="A45" t="str">
        <x:v>Meta: source_file</x:v>
      </x:c>
      <x:c r="B45" t="str">
        <x:v>Required original filename or immutable extract ID.</x:v>
      </x:c>
    </x:row>
    <x:row r="46">
      <x:c r="A46" t="str">
        <x:v>Meta: source_reference</x:v>
      </x:c>
      <x:c r="B46" t="str">
        <x:v>Required inspectable source-row reference.</x:v>
      </x:c>
    </x:row>
    <x:row r="47">
      <x:c r="A47" t="str">
        <x:v>Meta: account_id</x:v>
      </x:c>
      <x:c r="B47" t="str">
        <x:v>Required text ID; must equal setup account_id.</x:v>
      </x:c>
    </x:row>
    <x:row r="48">
      <x:c r="A48" t="str">
        <x:v>Meta: campaign_id</x:v>
      </x:c>
      <x:c r="B48" t="str">
        <x:v>Required text campaign ID; preserve leading zeroes.</x:v>
      </x:c>
    </x:row>
    <x:row r="49">
      <x:c r="A49" t="str">
        <x:v>Meta: campaign_name</x:v>
      </x:c>
      <x:c r="B49" t="str">
        <x:v>Required readable campaign name; not a join key.</x:v>
      </x:c>
    </x:row>
    <x:row r="50">
      <x:c r="A50" t="str">
        <x:v>Meta: adset_id</x:v>
      </x:c>
      <x:c r="B50" t="str">
        <x:v>Required text ad-set ID.</x:v>
      </x:c>
    </x:row>
    <x:row r="51">
      <x:c r="A51" t="str">
        <x:v>Meta: adset_name</x:v>
      </x:c>
      <x:c r="B51" t="str">
        <x:v>Required readable ad-set name.</x:v>
      </x:c>
    </x:row>
    <x:row r="52">
      <x:c r="A52" t="str">
        <x:v>Meta: ad_id</x:v>
      </x:c>
      <x:c r="B52" t="str">
        <x:v>Required text ad ID; unique full-window account/ad/date key.</x:v>
      </x:c>
    </x:row>
    <x:row r="53">
      <x:c r="A53" t="str">
        <x:v>Meta: ad_name</x:v>
      </x:c>
      <x:c r="B53" t="str">
        <x:v>Required readable ad name.</x:v>
      </x:c>
    </x:row>
    <x:row r="54">
      <x:c r="A54" t="str">
        <x:v>Meta: date_start</x:v>
      </x:c>
      <x:c r="B54" t="str">
        <x:v>Required ISO local date; exact setup delivery start.</x:v>
      </x:c>
    </x:row>
    <x:row r="55">
      <x:c r="A55" t="str">
        <x:v>Meta: date_stop</x:v>
      </x:c>
      <x:c r="B55" t="str">
        <x:v>Required ISO local date; exact setup delivery stop.</x:v>
      </x:c>
    </x:row>
    <x:row r="56">
      <x:c r="A56" t="str">
        <x:v>Meta: currency</x:v>
      </x:c>
      <x:c r="B56" t="str">
        <x:v>Required same currency as setup.</x:v>
      </x:c>
    </x:row>
    <x:row r="57">
      <x:c r="A57" t="str">
        <x:v>Meta: spend</x:v>
      </x:c>
      <x:c r="B57" t="str">
        <x:v>Required measured non-negative decimal, including measured zero.</x:v>
      </x:c>
    </x:row>
    <x:row r="58">
      <x:c r="A58" t="str">
        <x:v>Meta: impressions</x:v>
      </x:c>
      <x:c r="B58" t="str">
        <x:v>Required non-negative integer; must cover link clicks.</x:v>
      </x:c>
    </x:row>
    <x:row r="59">
      <x:c r="A59" t="str">
        <x:v>Meta: link_clicks</x:v>
      </x:c>
      <x:c r="B59" t="str">
        <x:v>Required non-negative integer; cannot exceed impressions.</x:v>
      </x:c>
    </x:row>
    <x:row r="60">
      <x:c r="A60" t="str">
        <x:v>Meta: platform_action_name</x:v>
      </x:c>
      <x:c r="B60" t="str">
        <x:v>Required exact setup action name.</x:v>
      </x:c>
    </x:row>
    <x:row r="61">
      <x:c r="A61" t="str">
        <x:v>Meta: platform_attributed_actions</x:v>
      </x:c>
      <x:c r="B61" t="str">
        <x:v>Required non-negative integer; kept separate from CRM outcomes.</x:v>
      </x:c>
    </x:row>
    <x:row r="62">
      <x:c r="A62" t="str">
        <x:v>CRM: source_row_id</x:v>
      </x:c>
      <x:c r="B62" t="str">
        <x:v>Required stable text row ID; no duplicates.</x:v>
      </x:c>
    </x:row>
    <x:row r="63">
      <x:c r="A63" t="str">
        <x:v>CRM: source_file</x:v>
      </x:c>
      <x:c r="B63" t="str">
        <x:v>Required original CRM extract filename.</x:v>
      </x:c>
    </x:row>
    <x:row r="64">
      <x:c r="A64" t="str">
        <x:v>CRM: crm_record_id</x:v>
      </x:c>
      <x:c r="B64" t="str">
        <x:v>Required unique text lead/decision-eligible record ID.</x:v>
      </x:c>
    </x:row>
    <x:row r="65">
      <x:c r="A65" t="str">
        <x:v>CRM: record_created_at</x:v>
      </x:c>
      <x:c r="B65" t="str">
        <x:v>Required ISO date within inclusive CRM cohort.</x:v>
      </x:c>
    </x:row>
    <x:row r="66">
      <x:c r="A66" t="str">
        <x:v>CRM: source_route</x:v>
      </x:c>
      <x:c r="B66" t="str">
        <x:v>Required non-placeholder route such as website or native lead.</x:v>
      </x:c>
    </x:row>
    <x:row r="67">
      <x:c r="A67" t="str">
        <x:v>CRM: captured_account_id</x:v>
      </x:c>
      <x:c r="B67" t="str">
        <x:v>Required text account ID matching setup.</x:v>
      </x:c>
    </x:row>
    <x:row r="68">
      <x:c r="A68" t="str">
        <x:v>CRM: captured_ad_id</x:v>
      </x:c>
      <x:c r="B68" t="str">
        <x:v>Required text ad ID identifying one accepted Meta ad entity.</x:v>
      </x:c>
    </x:row>
    <x:row r="69">
      <x:c r="A69" t="str">
        <x:v>CRM: qualified_state</x:v>
      </x:c>
      <x:c r="B69" t="str">
        <x:v>Required exact Yes, No or Unknown; preserves unresolved outcomes.</x:v>
      </x:c>
    </x:row>
    <x:row r="70">
      <x:c r="A70" t="str">
        <x:v>CRM: qualified_at</x:v>
      </x:c>
      <x:c r="B70" t="str">
        <x:v>Yes: ISO date in funnel order through cutoff. No: Not applicable. Unknown: Unknown.</x:v>
      </x:c>
    </x:row>
    <x:row r="71">
      <x:c r="A71" t="str">
        <x:v>CRM: booked_state</x:v>
      </x:c>
      <x:c r="B71" t="str">
        <x:v>Required exact Yes, No or Unknown; preserves unresolved outcomes.</x:v>
      </x:c>
    </x:row>
    <x:row r="72">
      <x:c r="A72" t="str">
        <x:v>CRM: booked_at</x:v>
      </x:c>
      <x:c r="B72" t="str">
        <x:v>Yes: ISO date in funnel order through cutoff. No: Not applicable. Unknown: Unknown.</x:v>
      </x:c>
    </x:row>
    <x:row r="73">
      <x:c r="A73" t="str">
        <x:v>CRM: held_state</x:v>
      </x:c>
      <x:c r="B73" t="str">
        <x:v>Required exact Yes, No or Unknown; preserves unresolved outcomes.</x:v>
      </x:c>
    </x:row>
    <x:row r="74">
      <x:c r="A74" t="str">
        <x:v>CRM: held_at</x:v>
      </x:c>
      <x:c r="B74" t="str">
        <x:v>Yes: ISO date in funnel order through cutoff. No: Not applicable. Unknown: Unknown.</x:v>
      </x:c>
    </x:row>
    <x:row r="75">
      <x:c r="A75" t="str">
        <x:v>CRM: opportunity_state</x:v>
      </x:c>
      <x:c r="B75" t="str">
        <x:v>Required exact Yes, No or Unknown; preserves unresolved outcomes.</x:v>
      </x:c>
    </x:row>
    <x:row r="76">
      <x:c r="A76" t="str">
        <x:v>CRM: opportunity_at</x:v>
      </x:c>
      <x:c r="B76" t="str">
        <x:v>Yes: ISO date in funnel order through cutoff. No: Not applicable. Unknown: Unknown.</x:v>
      </x:c>
    </x:row>
    <x:row r="77">
      <x:c r="A77" t="str">
        <x:v>CRM: evidence_reference</x:v>
      </x:c>
      <x:c r="B77" t="str">
        <x:v>Required inspectable CRM history; Unknown needs explanatory evidence.</x:v>
      </x:c>
    </x:row>
    <x:row r="78">
      <x:c r="A78" t="str">
        <x:v>CRM: resolution_owner</x:v>
      </x:c>
      <x:c r="B78" t="str">
        <x:v>Required non-placeholder person or role resolving stage state.</x:v>
      </x:c>
    </x:row>
    <x:row r="79">
      <x:c r="A79" t="str">
        <x:v>Mapping: crm_record_id</x:v>
      </x:c>
      <x:c r="B79" t="str">
        <x:v>Required unique CRM ID matching one eligible record.</x:v>
      </x:c>
    </x:row>
    <x:row r="80">
      <x:c r="A80" t="str">
        <x:v>Mapping: mapping_method</x:v>
      </x:c>
      <x:c r="B80" t="str">
        <x:v>Describe how the ad ID entered the CRM (capture provenance), such as website_form_hidden_field. A destination field name such as captured_ad_id is not a method.</x:v>
      </x:c>
    </x:row>
    <x:row r="81">
      <x:c r="A81" t="str">
        <x:v>Mapping: source_reference</x:v>
      </x:c>
      <x:c r="B81" t="str">
        <x:v>Required inspectable source evidence, not a placeholder.</x:v>
      </x:c>
    </x:row>
  </x:sheetData>
  <x:pageMargins left="0.7" right="0.7" top="0.75" bottom="0.75" header="0.3" footer="0.3"/>
</x:worksheet>
</file>